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workbookProtection workbookPassword="EE47" lockStructure="1"/>
  <bookViews>
    <workbookView xWindow="360" yWindow="360" windowWidth="10515" windowHeight="4440"/>
  </bookViews>
  <sheets>
    <sheet name="CR Form" sheetId="8" r:id="rId1"/>
    <sheet name="S" sheetId="9" state="hidden" r:id="rId2"/>
    <sheet name="P" sheetId="10" state="hidden" r:id="rId3"/>
    <sheet name="C" sheetId="11" state="hidden" r:id="rId4"/>
    <sheet name="Sheet2" sheetId="12" state="hidden" r:id="rId5"/>
    <sheet name="N" sheetId="13" state="hidden" r:id="rId6"/>
  </sheets>
  <definedNames>
    <definedName name="_xlnm._FilterDatabase" localSheetId="3" hidden="1">'C'!$A$1:$F$15</definedName>
    <definedName name="_xlnm._FilterDatabase" localSheetId="0" hidden="1">'CR Form'!$C$52:$G$52</definedName>
    <definedName name="_xlnm._FilterDatabase" localSheetId="5" hidden="1">N!$A$1:$D$1839</definedName>
    <definedName name="_xlnm._FilterDatabase" localSheetId="2" hidden="1">P!$F$1:$J$52</definedName>
    <definedName name="_xlnm._FilterDatabase" localSheetId="4" hidden="1">Sheet2!$A$1:$C$1</definedName>
    <definedName name="_xlnm.Print_Area" localSheetId="0">'CR Form'!$B$1:$N$66</definedName>
  </definedNames>
  <calcPr calcId="144525"/>
</workbook>
</file>

<file path=xl/calcChain.xml><?xml version="1.0" encoding="utf-8"?>
<calcChain xmlns="http://schemas.openxmlformats.org/spreadsheetml/2006/main">
  <c r="E47" i="8" l="1"/>
  <c r="E9" i="8"/>
  <c r="A1840" i="13"/>
  <c r="H223" i="10" l="1"/>
  <c r="H222" i="10" l="1"/>
  <c r="H221" i="10"/>
  <c r="H220" i="10" l="1"/>
  <c r="H219" i="10"/>
  <c r="H218" i="10"/>
  <c r="H217" i="10"/>
  <c r="H216" i="10"/>
  <c r="H215" i="10"/>
  <c r="H214" i="10"/>
  <c r="H213" i="10" l="1"/>
  <c r="H212" i="10"/>
  <c r="H211" i="10"/>
  <c r="H210" i="10"/>
  <c r="H209" i="10"/>
  <c r="H208" i="10"/>
  <c r="H202" i="10" l="1"/>
  <c r="H203" i="10"/>
  <c r="H204" i="10"/>
  <c r="H205" i="10"/>
  <c r="H206" i="10"/>
  <c r="H207" i="10"/>
  <c r="A2" i="13"/>
  <c r="A3" i="13"/>
  <c r="A4" i="13"/>
  <c r="A5" i="13"/>
  <c r="A6" i="13"/>
  <c r="A7" i="13"/>
  <c r="A8" i="13"/>
  <c r="A9" i="13"/>
  <c r="A10" i="13"/>
  <c r="A11" i="13"/>
  <c r="A12" i="13"/>
  <c r="A13" i="13"/>
  <c r="A14" i="13"/>
  <c r="A15" i="13"/>
  <c r="A16" i="13"/>
  <c r="A17" i="13"/>
  <c r="A18" i="13"/>
  <c r="A19" i="13"/>
  <c r="A20" i="13"/>
  <c r="A21" i="13"/>
  <c r="A22" i="13"/>
  <c r="A23" i="13"/>
  <c r="A24" i="13"/>
  <c r="A25" i="13"/>
  <c r="A26" i="13"/>
  <c r="A27" i="13"/>
  <c r="A28" i="13"/>
  <c r="A29" i="13"/>
  <c r="A30" i="13"/>
  <c r="A31" i="13"/>
  <c r="A32" i="13"/>
  <c r="A33" i="13"/>
  <c r="A34" i="13"/>
  <c r="A35" i="13"/>
  <c r="A36" i="13"/>
  <c r="A37" i="13"/>
  <c r="A38" i="13"/>
  <c r="A39" i="13"/>
  <c r="A40" i="13"/>
  <c r="A41" i="13"/>
  <c r="A42" i="13"/>
  <c r="A43" i="13"/>
  <c r="A44" i="13"/>
  <c r="A45" i="13"/>
  <c r="A46" i="13"/>
  <c r="A47" i="13"/>
  <c r="A48" i="13"/>
  <c r="A49" i="13"/>
  <c r="A50" i="13"/>
  <c r="A51" i="13"/>
  <c r="A52" i="13"/>
  <c r="A53" i="13"/>
  <c r="A54" i="13"/>
  <c r="A55" i="13"/>
  <c r="A56" i="13"/>
  <c r="A58" i="13"/>
  <c r="A59" i="13"/>
  <c r="A60" i="13"/>
  <c r="A61" i="13"/>
  <c r="A62" i="13"/>
  <c r="A63" i="13"/>
  <c r="A64" i="13"/>
  <c r="A65" i="13"/>
  <c r="A66" i="13"/>
  <c r="A67" i="13"/>
  <c r="A68" i="13"/>
  <c r="A69" i="13"/>
  <c r="A70" i="13"/>
  <c r="A71" i="13"/>
  <c r="A72" i="13"/>
  <c r="A73" i="13"/>
  <c r="A74" i="13"/>
  <c r="A75" i="13"/>
  <c r="A76" i="13"/>
  <c r="A77" i="13"/>
  <c r="A79" i="13"/>
  <c r="A80" i="13"/>
  <c r="A81" i="13"/>
  <c r="A82" i="13"/>
  <c r="A83" i="13"/>
  <c r="A84" i="13"/>
  <c r="A85" i="13"/>
  <c r="A87" i="13"/>
  <c r="A88" i="13"/>
  <c r="A89" i="13"/>
  <c r="A90" i="13"/>
  <c r="A91" i="13"/>
  <c r="A92" i="13"/>
  <c r="A93" i="13"/>
  <c r="A94" i="13"/>
  <c r="A95" i="13"/>
  <c r="A96" i="13"/>
  <c r="A97" i="13"/>
  <c r="A98" i="13"/>
  <c r="A99" i="13"/>
  <c r="A100" i="13"/>
  <c r="A101" i="13"/>
  <c r="A103" i="13"/>
  <c r="A104" i="13"/>
  <c r="A105" i="13"/>
  <c r="A106" i="13"/>
  <c r="A107" i="13"/>
  <c r="A108" i="13"/>
  <c r="A109" i="13"/>
  <c r="A110" i="13"/>
  <c r="A111" i="13"/>
  <c r="A112" i="13"/>
  <c r="A113" i="13"/>
  <c r="A114" i="13"/>
  <c r="A115" i="13"/>
  <c r="A116" i="13"/>
  <c r="A117" i="13"/>
  <c r="A118" i="13"/>
  <c r="A119" i="13"/>
  <c r="A120" i="13"/>
  <c r="A121" i="13"/>
  <c r="A122" i="13"/>
  <c r="A123" i="13"/>
  <c r="A124" i="13"/>
  <c r="A125" i="13"/>
  <c r="A126" i="13"/>
  <c r="A127" i="13"/>
  <c r="A128" i="13"/>
  <c r="A129" i="13"/>
  <c r="A130" i="13"/>
  <c r="A131" i="13"/>
  <c r="A132" i="13"/>
  <c r="A133" i="13"/>
  <c r="A134" i="13"/>
  <c r="A135" i="13"/>
  <c r="A136" i="13"/>
  <c r="A137" i="13"/>
  <c r="A138" i="13"/>
  <c r="A139" i="13"/>
  <c r="A140" i="13"/>
  <c r="A141" i="13"/>
  <c r="A142" i="13"/>
  <c r="A143" i="13"/>
  <c r="A144" i="13"/>
  <c r="A146" i="13"/>
  <c r="A149" i="13"/>
  <c r="A151" i="13"/>
  <c r="A152" i="13"/>
  <c r="A153" i="13"/>
  <c r="A154" i="13"/>
  <c r="A155" i="13"/>
  <c r="A156" i="13"/>
  <c r="A157" i="13"/>
  <c r="A158" i="13"/>
  <c r="A159" i="13"/>
  <c r="A160" i="13"/>
  <c r="A161" i="13"/>
  <c r="A162" i="13"/>
  <c r="A163" i="13"/>
  <c r="A164" i="13"/>
  <c r="A165" i="13"/>
  <c r="A166" i="13"/>
  <c r="A167" i="13"/>
  <c r="A168" i="13"/>
  <c r="A169" i="13"/>
  <c r="A170" i="13"/>
  <c r="A171" i="13"/>
  <c r="A172" i="13"/>
  <c r="A174" i="13"/>
  <c r="A175" i="13"/>
  <c r="A176" i="13"/>
  <c r="A177" i="13"/>
  <c r="A178" i="13"/>
  <c r="A179" i="13"/>
  <c r="A180" i="13"/>
  <c r="A181" i="13"/>
  <c r="A182" i="13"/>
  <c r="A183" i="13"/>
  <c r="A184" i="13"/>
  <c r="A185" i="13"/>
  <c r="A186" i="13"/>
  <c r="A188" i="13"/>
  <c r="A189" i="13"/>
  <c r="A190" i="13"/>
  <c r="A191" i="13"/>
  <c r="A192" i="13"/>
  <c r="A194" i="13"/>
  <c r="A195" i="13"/>
  <c r="A196" i="13"/>
  <c r="A197" i="13"/>
  <c r="A198" i="13"/>
  <c r="A199" i="13"/>
  <c r="A200" i="13"/>
  <c r="A201" i="13"/>
  <c r="A202" i="13"/>
  <c r="A203" i="13"/>
  <c r="A204" i="13"/>
  <c r="A205" i="13"/>
  <c r="A206" i="13"/>
  <c r="A207" i="13"/>
  <c r="A208" i="13"/>
  <c r="A209" i="13"/>
  <c r="A210" i="13"/>
  <c r="A211" i="13"/>
  <c r="A212" i="13"/>
  <c r="A213" i="13"/>
  <c r="A214" i="13"/>
  <c r="A215" i="13"/>
  <c r="A216" i="13"/>
  <c r="A217" i="13"/>
  <c r="A219" i="13"/>
  <c r="A220" i="13"/>
  <c r="A221" i="13"/>
  <c r="A222" i="13"/>
  <c r="A223" i="13"/>
  <c r="A224" i="13"/>
  <c r="A225" i="13"/>
  <c r="A226" i="13"/>
  <c r="A230" i="13"/>
  <c r="A231" i="13"/>
  <c r="A232" i="13"/>
  <c r="A233" i="13"/>
  <c r="A235" i="13"/>
  <c r="A236" i="13"/>
  <c r="A237" i="13"/>
  <c r="A238" i="13"/>
  <c r="A239" i="13"/>
  <c r="A240" i="13"/>
  <c r="A241" i="13"/>
  <c r="A242" i="13"/>
  <c r="A243" i="13"/>
  <c r="A244" i="13"/>
  <c r="A246" i="13"/>
  <c r="A248" i="13"/>
  <c r="A249" i="13"/>
  <c r="A251" i="13"/>
  <c r="A252" i="13"/>
  <c r="A253" i="13"/>
  <c r="A254" i="13"/>
  <c r="A255" i="13"/>
  <c r="A256" i="13"/>
  <c r="A257" i="13"/>
  <c r="A258" i="13"/>
  <c r="A259" i="13"/>
  <c r="A260" i="13"/>
  <c r="A261" i="13"/>
  <c r="A262" i="13"/>
  <c r="A263" i="13"/>
  <c r="A264" i="13"/>
  <c r="A266" i="13"/>
  <c r="A268" i="13"/>
  <c r="A269" i="13"/>
  <c r="A270" i="13"/>
  <c r="A271" i="13"/>
  <c r="A272" i="13"/>
  <c r="A273" i="13"/>
  <c r="A274" i="13"/>
  <c r="A276" i="13"/>
  <c r="A277" i="13"/>
  <c r="A278" i="13"/>
  <c r="A279" i="13"/>
  <c r="A280" i="13"/>
  <c r="A281" i="13"/>
  <c r="A282" i="13"/>
  <c r="A283" i="13"/>
  <c r="A284" i="13"/>
  <c r="A286" i="13"/>
  <c r="A287" i="13"/>
  <c r="A288" i="13"/>
  <c r="A289" i="13"/>
  <c r="A290" i="13"/>
  <c r="A291" i="13"/>
  <c r="A292" i="13"/>
  <c r="A293" i="13"/>
  <c r="A294" i="13"/>
  <c r="A295" i="13"/>
  <c r="A296" i="13"/>
  <c r="A297" i="13"/>
  <c r="A298" i="13"/>
  <c r="A299" i="13"/>
  <c r="A300" i="13"/>
  <c r="A301" i="13"/>
  <c r="A302" i="13"/>
  <c r="A303" i="13"/>
  <c r="A304" i="13"/>
  <c r="A306" i="13"/>
  <c r="A307" i="13"/>
  <c r="A308" i="13"/>
  <c r="A309" i="13"/>
  <c r="A310" i="13"/>
  <c r="A311" i="13"/>
  <c r="A312" i="13"/>
  <c r="A313" i="13"/>
  <c r="A314" i="13"/>
  <c r="A315" i="13"/>
  <c r="A316" i="13"/>
  <c r="A317" i="13"/>
  <c r="A318" i="13"/>
  <c r="A319" i="13"/>
  <c r="A320" i="13"/>
  <c r="A321" i="13"/>
  <c r="A322" i="13"/>
  <c r="A323" i="13"/>
  <c r="A324" i="13"/>
  <c r="A325" i="13"/>
  <c r="A326" i="13"/>
  <c r="A327" i="13"/>
  <c r="A328" i="13"/>
  <c r="A329" i="13"/>
  <c r="A330" i="13"/>
  <c r="A331" i="13"/>
  <c r="A332" i="13"/>
  <c r="A333" i="13"/>
  <c r="A334" i="13"/>
  <c r="A335" i="13"/>
  <c r="A336" i="13"/>
  <c r="A337" i="13"/>
  <c r="A338" i="13"/>
  <c r="A339" i="13"/>
  <c r="A340" i="13"/>
  <c r="A341" i="13"/>
  <c r="A342" i="13"/>
  <c r="A343" i="13"/>
  <c r="A344" i="13"/>
  <c r="A345" i="13"/>
  <c r="A346" i="13"/>
  <c r="A347" i="13"/>
  <c r="A348" i="13"/>
  <c r="A349" i="13"/>
  <c r="A350" i="13"/>
  <c r="A351" i="13"/>
  <c r="A352" i="13"/>
  <c r="A353" i="13"/>
  <c r="A354" i="13"/>
  <c r="A355" i="13"/>
  <c r="A356" i="13"/>
  <c r="A357" i="13"/>
  <c r="A358" i="13"/>
  <c r="A359" i="13"/>
  <c r="A360" i="13"/>
  <c r="A361" i="13"/>
  <c r="A362" i="13"/>
  <c r="A363" i="13"/>
  <c r="A364" i="13"/>
  <c r="A365" i="13"/>
  <c r="A366" i="13"/>
  <c r="A367" i="13"/>
  <c r="A368" i="13"/>
  <c r="A369" i="13"/>
  <c r="A370" i="13"/>
  <c r="A371" i="13"/>
  <c r="A372" i="13"/>
  <c r="A373" i="13"/>
  <c r="A374" i="13"/>
  <c r="A375" i="13"/>
  <c r="A376" i="13"/>
  <c r="A377" i="13"/>
  <c r="A378" i="13"/>
  <c r="A379" i="13"/>
  <c r="A380" i="13"/>
  <c r="A381" i="13"/>
  <c r="A382" i="13"/>
  <c r="A384" i="13"/>
  <c r="A386" i="13"/>
  <c r="A387" i="13"/>
  <c r="A388" i="13"/>
  <c r="A389" i="13"/>
  <c r="A390" i="13"/>
  <c r="A391" i="13"/>
  <c r="A392" i="13"/>
  <c r="A393" i="13"/>
  <c r="A394" i="13"/>
  <c r="A395" i="13"/>
  <c r="A396" i="13"/>
  <c r="A397" i="13"/>
  <c r="A398" i="13"/>
  <c r="A399" i="13"/>
  <c r="A400" i="13"/>
  <c r="A401" i="13"/>
  <c r="A402" i="13"/>
  <c r="A403" i="13"/>
  <c r="A404" i="13"/>
  <c r="A405" i="13"/>
  <c r="A406" i="13"/>
  <c r="A407" i="13"/>
  <c r="A409" i="13"/>
  <c r="A410" i="13"/>
  <c r="A411" i="13"/>
  <c r="A412" i="13"/>
  <c r="A413" i="13"/>
  <c r="A414" i="13"/>
  <c r="A415" i="13"/>
  <c r="A416" i="13"/>
  <c r="A417" i="13"/>
  <c r="A418" i="13"/>
  <c r="A419" i="13"/>
  <c r="A420" i="13"/>
  <c r="A421" i="13"/>
  <c r="A422" i="13"/>
  <c r="A423" i="13"/>
  <c r="A424" i="13"/>
  <c r="A425" i="13"/>
  <c r="A426" i="13"/>
  <c r="A428" i="13"/>
  <c r="A429" i="13"/>
  <c r="A430" i="13"/>
  <c r="A431" i="13"/>
  <c r="A432" i="13"/>
  <c r="A433" i="13"/>
  <c r="A434" i="13"/>
  <c r="A435" i="13"/>
  <c r="A436" i="13"/>
  <c r="A437" i="13"/>
  <c r="A438" i="13"/>
  <c r="A439" i="13"/>
  <c r="A440" i="13"/>
  <c r="A441" i="13"/>
  <c r="A442" i="13"/>
  <c r="A443" i="13"/>
  <c r="A444" i="13"/>
  <c r="A445" i="13"/>
  <c r="A446" i="13"/>
  <c r="A447" i="13"/>
  <c r="A448" i="13"/>
  <c r="A449" i="13"/>
  <c r="A450" i="13"/>
  <c r="A451" i="13"/>
  <c r="A452" i="13"/>
  <c r="A453" i="13"/>
  <c r="A454" i="13"/>
  <c r="A455" i="13"/>
  <c r="A456" i="13"/>
  <c r="A458" i="13"/>
  <c r="A459" i="13"/>
  <c r="A461" i="13"/>
  <c r="A462" i="13"/>
  <c r="A463" i="13"/>
  <c r="A464" i="13"/>
  <c r="A465" i="13"/>
  <c r="A467" i="13"/>
  <c r="A468" i="13"/>
  <c r="A469" i="13"/>
  <c r="A470" i="13"/>
  <c r="A471" i="13"/>
  <c r="A472" i="13"/>
  <c r="A473" i="13"/>
  <c r="A474" i="13"/>
  <c r="A475" i="13"/>
  <c r="A476" i="13"/>
  <c r="A477" i="13"/>
  <c r="A478" i="13"/>
  <c r="A479" i="13"/>
  <c r="A480" i="13"/>
  <c r="A481" i="13"/>
  <c r="A482" i="13"/>
  <c r="A483" i="13"/>
  <c r="A484" i="13"/>
  <c r="A485" i="13"/>
  <c r="A486" i="13"/>
  <c r="A487" i="13"/>
  <c r="A488" i="13"/>
  <c r="A489" i="13"/>
  <c r="A490" i="13"/>
  <c r="A491" i="13"/>
  <c r="A492" i="13"/>
  <c r="A493" i="13"/>
  <c r="A495" i="13"/>
  <c r="A496" i="13"/>
  <c r="A497" i="13"/>
  <c r="A498" i="13"/>
  <c r="A499" i="13"/>
  <c r="A500" i="13"/>
  <c r="A501" i="13"/>
  <c r="A502" i="13"/>
  <c r="A503" i="13"/>
  <c r="A504" i="13"/>
  <c r="A505" i="13"/>
  <c r="A506" i="13"/>
  <c r="A507" i="13"/>
  <c r="A508" i="13"/>
  <c r="A509" i="13"/>
  <c r="A510" i="13"/>
  <c r="A511" i="13"/>
  <c r="A512" i="13"/>
  <c r="A513" i="13"/>
  <c r="A514" i="13"/>
  <c r="A515" i="13"/>
  <c r="A516" i="13"/>
  <c r="A517" i="13"/>
  <c r="A518" i="13"/>
  <c r="A519" i="13"/>
  <c r="A520" i="13"/>
  <c r="A521" i="13"/>
  <c r="A522" i="13"/>
  <c r="A523" i="13"/>
  <c r="A524" i="13"/>
  <c r="A525" i="13"/>
  <c r="A526" i="13"/>
  <c r="A527" i="13"/>
  <c r="A528" i="13"/>
  <c r="A529" i="13"/>
  <c r="A530" i="13"/>
  <c r="A531" i="13"/>
  <c r="A532" i="13"/>
  <c r="A533" i="13"/>
  <c r="A534" i="13"/>
  <c r="A535" i="13"/>
  <c r="A536" i="13"/>
  <c r="A537" i="13"/>
  <c r="A538" i="13"/>
  <c r="A539" i="13"/>
  <c r="A540" i="13"/>
  <c r="A541" i="13"/>
  <c r="A542" i="13"/>
  <c r="A543" i="13"/>
  <c r="A545" i="13"/>
  <c r="A546" i="13"/>
  <c r="A547" i="13"/>
  <c r="A548" i="13"/>
  <c r="A549" i="13"/>
  <c r="A550" i="13"/>
  <c r="A551" i="13"/>
  <c r="A552" i="13"/>
  <c r="A553" i="13"/>
  <c r="A554" i="13"/>
  <c r="A555" i="13"/>
  <c r="A556" i="13"/>
  <c r="A557" i="13"/>
  <c r="A558" i="13"/>
  <c r="A559" i="13"/>
  <c r="A560" i="13"/>
  <c r="A562" i="13"/>
  <c r="A563" i="13"/>
  <c r="A564" i="13"/>
  <c r="A565" i="13"/>
  <c r="A566" i="13"/>
  <c r="A568" i="13"/>
  <c r="A569" i="13"/>
  <c r="A570" i="13"/>
  <c r="A571" i="13"/>
  <c r="A572" i="13"/>
  <c r="A573" i="13"/>
  <c r="A574" i="13"/>
  <c r="A575" i="13"/>
  <c r="A576" i="13"/>
  <c r="A577" i="13"/>
  <c r="A579" i="13"/>
  <c r="A581" i="13"/>
  <c r="A582" i="13"/>
  <c r="A583" i="13"/>
  <c r="A584" i="13"/>
  <c r="A585" i="13"/>
  <c r="A586" i="13"/>
  <c r="A587" i="13"/>
  <c r="A588" i="13"/>
  <c r="A589" i="13"/>
  <c r="A590" i="13"/>
  <c r="A591" i="13"/>
  <c r="A592" i="13"/>
  <c r="A593" i="13"/>
  <c r="A594" i="13"/>
  <c r="A595" i="13"/>
  <c r="A596" i="13"/>
  <c r="A597" i="13"/>
  <c r="A598" i="13"/>
  <c r="A601" i="13"/>
  <c r="A602" i="13"/>
  <c r="A603" i="13"/>
  <c r="A604" i="13"/>
  <c r="A606" i="13"/>
  <c r="A608" i="13"/>
  <c r="A610" i="13"/>
  <c r="A611" i="13"/>
  <c r="A612" i="13"/>
  <c r="A613" i="13"/>
  <c r="A614" i="13"/>
  <c r="A615" i="13"/>
  <c r="A616" i="13"/>
  <c r="A617" i="13"/>
  <c r="A618" i="13"/>
  <c r="A619" i="13"/>
  <c r="A620" i="13"/>
  <c r="A621" i="13"/>
  <c r="A622" i="13"/>
  <c r="A623" i="13"/>
  <c r="A624" i="13"/>
  <c r="A625" i="13"/>
  <c r="A626" i="13"/>
  <c r="A627" i="13"/>
  <c r="A628" i="13"/>
  <c r="A629" i="13"/>
  <c r="A630" i="13"/>
  <c r="A631" i="13"/>
  <c r="A632" i="13"/>
  <c r="A633" i="13"/>
  <c r="A634" i="13"/>
  <c r="A635" i="13"/>
  <c r="A636" i="13"/>
  <c r="A637" i="13"/>
  <c r="A638" i="13"/>
  <c r="A639" i="13"/>
  <c r="A640" i="13"/>
  <c r="A641" i="13"/>
  <c r="A642" i="13"/>
  <c r="A643" i="13"/>
  <c r="A644" i="13"/>
  <c r="A645" i="13"/>
  <c r="A646" i="13"/>
  <c r="A648" i="13"/>
  <c r="A649" i="13"/>
  <c r="A650" i="13"/>
  <c r="A652" i="13"/>
  <c r="A653" i="13"/>
  <c r="A655" i="13"/>
  <c r="A656" i="13"/>
  <c r="A657" i="13"/>
  <c r="A658" i="13"/>
  <c r="A660" i="13"/>
  <c r="A661" i="13"/>
  <c r="A662" i="13"/>
  <c r="A664" i="13"/>
  <c r="A665" i="13"/>
  <c r="A667" i="13"/>
  <c r="A668" i="13"/>
  <c r="A669" i="13"/>
  <c r="A670" i="13"/>
  <c r="A671" i="13"/>
  <c r="A672" i="13"/>
  <c r="A673" i="13"/>
  <c r="A674" i="13"/>
  <c r="A675" i="13"/>
  <c r="A676" i="13"/>
  <c r="A677" i="13"/>
  <c r="A678" i="13"/>
  <c r="A679" i="13"/>
  <c r="A680" i="13"/>
  <c r="A681" i="13"/>
  <c r="A682" i="13"/>
  <c r="A683" i="13"/>
  <c r="A684" i="13"/>
  <c r="A685" i="13"/>
  <c r="A686" i="13"/>
  <c r="A687" i="13"/>
  <c r="A688" i="13"/>
  <c r="A689" i="13"/>
  <c r="A690" i="13"/>
  <c r="A691" i="13"/>
  <c r="A692" i="13"/>
  <c r="A693" i="13"/>
  <c r="A694" i="13"/>
  <c r="A695" i="13"/>
  <c r="A696" i="13"/>
  <c r="A697" i="13"/>
  <c r="A698" i="13"/>
  <c r="A699" i="13"/>
  <c r="A701" i="13"/>
  <c r="A702" i="13"/>
  <c r="A703" i="13"/>
  <c r="A704" i="13"/>
  <c r="A705" i="13"/>
  <c r="A706" i="13"/>
  <c r="A707" i="13"/>
  <c r="A708" i="13"/>
  <c r="A709" i="13"/>
  <c r="A710" i="13"/>
  <c r="A711" i="13"/>
  <c r="A712" i="13"/>
  <c r="A713" i="13"/>
  <c r="A714" i="13"/>
  <c r="A715" i="13"/>
  <c r="A717" i="13"/>
  <c r="A718" i="13"/>
  <c r="A719" i="13"/>
  <c r="A720" i="13"/>
  <c r="A721" i="13"/>
  <c r="A722" i="13"/>
  <c r="A723" i="13"/>
  <c r="A724" i="13"/>
  <c r="A725" i="13"/>
  <c r="A726" i="13"/>
  <c r="A727" i="13"/>
  <c r="A728" i="13"/>
  <c r="A729" i="13"/>
  <c r="A730" i="13"/>
  <c r="A731" i="13"/>
  <c r="A732" i="13"/>
  <c r="A733" i="13"/>
  <c r="A734" i="13"/>
  <c r="A735" i="13"/>
  <c r="A736" i="13"/>
  <c r="A737" i="13"/>
  <c r="A739" i="13"/>
  <c r="A741" i="13"/>
  <c r="A742" i="13"/>
  <c r="A743" i="13"/>
  <c r="A744" i="13"/>
  <c r="A745" i="13"/>
  <c r="A746" i="13"/>
  <c r="A749" i="13"/>
  <c r="A750" i="13"/>
  <c r="A751" i="13"/>
  <c r="A752" i="13"/>
  <c r="A753" i="13"/>
  <c r="A755" i="13"/>
  <c r="A756" i="13"/>
  <c r="A758" i="13"/>
  <c r="A759" i="13"/>
  <c r="A760" i="13"/>
  <c r="A761" i="13"/>
  <c r="A762" i="13"/>
  <c r="A763" i="13"/>
  <c r="A764" i="13"/>
  <c r="A765" i="13"/>
  <c r="A766" i="13"/>
  <c r="A767" i="13"/>
  <c r="A768" i="13"/>
  <c r="A769" i="13"/>
  <c r="A770" i="13"/>
  <c r="A772" i="13"/>
  <c r="A774" i="13"/>
  <c r="A775" i="13"/>
  <c r="A777" i="13"/>
  <c r="A778" i="13"/>
  <c r="A780" i="13"/>
  <c r="A782" i="13"/>
  <c r="A783" i="13"/>
  <c r="A784" i="13"/>
  <c r="A785" i="13"/>
  <c r="A786" i="13"/>
  <c r="A787" i="13"/>
  <c r="A788" i="13"/>
  <c r="A789" i="13"/>
  <c r="A790" i="13"/>
  <c r="A791" i="13"/>
  <c r="A792" i="13"/>
  <c r="A793" i="13"/>
  <c r="A794" i="13"/>
  <c r="A795" i="13"/>
  <c r="A796" i="13"/>
  <c r="A797" i="13"/>
  <c r="A798" i="13"/>
  <c r="A799" i="13"/>
  <c r="A800" i="13"/>
  <c r="A801" i="13"/>
  <c r="A802" i="13"/>
  <c r="A803" i="13"/>
  <c r="A804" i="13"/>
  <c r="A805" i="13"/>
  <c r="A806" i="13"/>
  <c r="A807" i="13"/>
  <c r="A808" i="13"/>
  <c r="A809" i="13"/>
  <c r="A810" i="13"/>
  <c r="A812" i="13"/>
  <c r="A813" i="13"/>
  <c r="A814" i="13"/>
  <c r="A816" i="13"/>
  <c r="A817" i="13"/>
  <c r="A818" i="13"/>
  <c r="A819" i="13"/>
  <c r="A820" i="13"/>
  <c r="A822" i="13"/>
  <c r="A823" i="13"/>
  <c r="A824" i="13"/>
  <c r="A825" i="13"/>
  <c r="A826" i="13"/>
  <c r="A827" i="13"/>
  <c r="A828" i="13"/>
  <c r="A829" i="13"/>
  <c r="A830" i="13"/>
  <c r="A831" i="13"/>
  <c r="A832" i="13"/>
  <c r="A833" i="13"/>
  <c r="A834" i="13"/>
  <c r="A835" i="13"/>
  <c r="A837" i="13"/>
  <c r="A838" i="13"/>
  <c r="A839" i="13"/>
  <c r="A840" i="13"/>
  <c r="A841" i="13"/>
  <c r="A842" i="13"/>
  <c r="A843" i="13"/>
  <c r="A844" i="13"/>
  <c r="A845" i="13"/>
  <c r="A846" i="13"/>
  <c r="A847" i="13"/>
  <c r="A848" i="13"/>
  <c r="A849" i="13"/>
  <c r="A850" i="13"/>
  <c r="A851" i="13"/>
  <c r="A852" i="13"/>
  <c r="A853" i="13"/>
  <c r="A854" i="13"/>
  <c r="A855" i="13"/>
  <c r="A856" i="13"/>
  <c r="A857" i="13"/>
  <c r="A858" i="13"/>
  <c r="A859" i="13"/>
  <c r="A861" i="13"/>
  <c r="A862" i="13"/>
  <c r="A863" i="13"/>
  <c r="A864" i="13"/>
  <c r="A865" i="13"/>
  <c r="A866" i="13"/>
  <c r="A867" i="13"/>
  <c r="A868" i="13"/>
  <c r="A872" i="13"/>
  <c r="A875" i="13"/>
  <c r="A876" i="13"/>
  <c r="A877" i="13"/>
  <c r="A878" i="13"/>
  <c r="A879" i="13"/>
  <c r="A880" i="13"/>
  <c r="A881" i="13"/>
  <c r="A882" i="13"/>
  <c r="A883" i="13"/>
  <c r="A884" i="13"/>
  <c r="A885" i="13"/>
  <c r="A887" i="13"/>
  <c r="A888" i="13"/>
  <c r="A889" i="13"/>
  <c r="A890" i="13"/>
  <c r="A892" i="13"/>
  <c r="A893" i="13"/>
  <c r="A894" i="13"/>
  <c r="A895" i="13"/>
  <c r="A896" i="13"/>
  <c r="A897" i="13"/>
  <c r="A898" i="13"/>
  <c r="A899" i="13"/>
  <c r="A900" i="13"/>
  <c r="A901" i="13"/>
  <c r="A902" i="13"/>
  <c r="A903" i="13"/>
  <c r="A904" i="13"/>
  <c r="A905" i="13"/>
  <c r="A907" i="13"/>
  <c r="A908" i="13"/>
  <c r="A909" i="13"/>
  <c r="A910" i="13"/>
  <c r="A912" i="13"/>
  <c r="A913" i="13"/>
  <c r="A914" i="13"/>
  <c r="A915" i="13"/>
  <c r="A916" i="13"/>
  <c r="A918" i="13"/>
  <c r="A920" i="13"/>
  <c r="A921" i="13"/>
  <c r="A922" i="13"/>
  <c r="A924" i="13"/>
  <c r="A925" i="13"/>
  <c r="A926" i="13"/>
  <c r="A927" i="13"/>
  <c r="A928" i="13"/>
  <c r="A929" i="13"/>
  <c r="A931" i="13"/>
  <c r="A932" i="13"/>
  <c r="A933" i="13"/>
  <c r="A934" i="13"/>
  <c r="A935" i="13"/>
  <c r="A936" i="13"/>
  <c r="A937" i="13"/>
  <c r="A938" i="13"/>
  <c r="A939" i="13"/>
  <c r="A940" i="13"/>
  <c r="A944" i="13"/>
  <c r="A945" i="13"/>
  <c r="A946" i="13"/>
  <c r="A947" i="13"/>
  <c r="A948" i="13"/>
  <c r="A949" i="13"/>
  <c r="A950" i="13"/>
  <c r="A951" i="13"/>
  <c r="A952" i="13"/>
  <c r="A953" i="13"/>
  <c r="A954" i="13"/>
  <c r="A955" i="13"/>
  <c r="A956" i="13"/>
  <c r="A957" i="13"/>
  <c r="A958" i="13"/>
  <c r="A959" i="13"/>
  <c r="A960" i="13"/>
  <c r="A961" i="13"/>
  <c r="A962" i="13"/>
  <c r="A963" i="13"/>
  <c r="A964" i="13"/>
  <c r="A965" i="13"/>
  <c r="A966" i="13"/>
  <c r="A967" i="13"/>
  <c r="A968" i="13"/>
  <c r="A969" i="13"/>
  <c r="A970" i="13"/>
  <c r="A971" i="13"/>
  <c r="A974" i="13"/>
  <c r="A975" i="13"/>
  <c r="A978" i="13"/>
  <c r="A979" i="13"/>
  <c r="A980" i="13"/>
  <c r="A981" i="13"/>
  <c r="A983" i="13"/>
  <c r="A984" i="13"/>
  <c r="A985" i="13"/>
  <c r="A986" i="13"/>
  <c r="A987" i="13"/>
  <c r="A988" i="13"/>
  <c r="A989" i="13"/>
  <c r="A990" i="13"/>
  <c r="A991" i="13"/>
  <c r="A992" i="13"/>
  <c r="A993" i="13"/>
  <c r="A994" i="13"/>
  <c r="A995" i="13"/>
  <c r="A996" i="13"/>
  <c r="A997" i="13"/>
  <c r="A998" i="13"/>
  <c r="A999" i="13"/>
  <c r="A1000" i="13"/>
  <c r="A1001" i="13"/>
  <c r="A1003" i="13"/>
  <c r="A1004" i="13"/>
  <c r="A1005" i="13"/>
  <c r="A1007" i="13"/>
  <c r="A1008" i="13"/>
  <c r="A1009" i="13"/>
  <c r="A1010" i="13"/>
  <c r="A1012" i="13"/>
  <c r="A1013" i="13"/>
  <c r="A1014" i="13"/>
  <c r="A1015" i="13"/>
  <c r="A1016" i="13"/>
  <c r="A1017" i="13"/>
  <c r="A1018" i="13"/>
  <c r="A1019" i="13"/>
  <c r="A1020" i="13"/>
  <c r="A1021" i="13"/>
  <c r="A1022" i="13"/>
  <c r="A1023" i="13"/>
  <c r="A1024" i="13"/>
  <c r="A1025" i="13"/>
  <c r="A1026" i="13"/>
  <c r="A1027" i="13"/>
  <c r="A1028" i="13"/>
  <c r="A1029" i="13"/>
  <c r="A1030" i="13"/>
  <c r="A1031" i="13"/>
  <c r="A1032" i="13"/>
  <c r="A1033" i="13"/>
  <c r="A1034" i="13"/>
  <c r="A1035" i="13"/>
  <c r="A1036" i="13"/>
  <c r="A1037" i="13"/>
  <c r="A1038" i="13"/>
  <c r="A1039" i="13"/>
  <c r="A1040" i="13"/>
  <c r="A1041" i="13"/>
  <c r="A1042" i="13"/>
  <c r="A1043" i="13"/>
  <c r="A1044" i="13"/>
  <c r="A1045" i="13"/>
  <c r="A1046" i="13"/>
  <c r="A1047" i="13"/>
  <c r="A1048" i="13"/>
  <c r="A1049" i="13"/>
  <c r="A1050" i="13"/>
  <c r="A1051" i="13"/>
  <c r="A1052" i="13"/>
  <c r="A1053" i="13"/>
  <c r="A1054" i="13"/>
  <c r="A1055" i="13"/>
  <c r="A1056" i="13"/>
  <c r="A1057" i="13"/>
  <c r="A1058" i="13"/>
  <c r="A1059" i="13"/>
  <c r="A1060" i="13"/>
  <c r="A1061" i="13"/>
  <c r="A1062" i="13"/>
  <c r="A1063" i="13"/>
  <c r="A1065" i="13"/>
  <c r="A1066" i="13"/>
  <c r="A1067" i="13"/>
  <c r="A1068" i="13"/>
  <c r="A1069" i="13"/>
  <c r="A1070" i="13"/>
  <c r="A1072" i="13"/>
  <c r="A1073" i="13"/>
  <c r="A1074" i="13"/>
  <c r="A1075" i="13"/>
  <c r="A1076" i="13"/>
  <c r="A1077" i="13"/>
  <c r="A1078" i="13"/>
  <c r="A1079" i="13"/>
  <c r="A1080" i="13"/>
  <c r="A1081" i="13"/>
  <c r="A1082" i="13"/>
  <c r="A1083" i="13"/>
  <c r="A1084" i="13"/>
  <c r="A1085" i="13"/>
  <c r="A1086" i="13"/>
  <c r="A1087" i="13"/>
  <c r="A1088" i="13"/>
  <c r="A1089" i="13"/>
  <c r="A1090" i="13"/>
  <c r="A1091" i="13"/>
  <c r="A1092" i="13"/>
  <c r="A1093" i="13"/>
  <c r="A1094" i="13"/>
  <c r="A1095" i="13"/>
  <c r="A1096" i="13"/>
  <c r="A1097" i="13"/>
  <c r="A1098" i="13"/>
  <c r="A1099" i="13"/>
  <c r="A1100" i="13"/>
  <c r="A1101" i="13"/>
  <c r="A1102" i="13"/>
  <c r="A1103" i="13"/>
  <c r="A1104" i="13"/>
  <c r="A1105" i="13"/>
  <c r="A1107" i="13"/>
  <c r="A1108" i="13"/>
  <c r="A1109" i="13"/>
  <c r="A1110" i="13"/>
  <c r="A1111" i="13"/>
  <c r="A1112" i="13"/>
  <c r="A1113" i="13"/>
  <c r="A1114" i="13"/>
  <c r="A1116" i="13"/>
  <c r="A1118" i="13"/>
  <c r="A1119" i="13"/>
  <c r="A1120" i="13"/>
  <c r="A1121" i="13"/>
  <c r="A1122" i="13"/>
  <c r="A1123" i="13"/>
  <c r="A1124" i="13"/>
  <c r="A1125" i="13"/>
  <c r="A1127" i="13"/>
  <c r="A1128" i="13"/>
  <c r="A1129" i="13"/>
  <c r="A1130" i="13"/>
  <c r="A1131" i="13"/>
  <c r="A1132" i="13"/>
  <c r="A1133" i="13"/>
  <c r="A1134" i="13"/>
  <c r="A1135" i="13"/>
  <c r="A1136" i="13"/>
  <c r="A1137" i="13"/>
  <c r="A1138" i="13"/>
  <c r="A1139" i="13"/>
  <c r="A1140" i="13"/>
  <c r="A1141" i="13"/>
  <c r="A1142" i="13"/>
  <c r="A1143" i="13"/>
  <c r="A1144" i="13"/>
  <c r="A1145" i="13"/>
  <c r="A1146" i="13"/>
  <c r="A1147" i="13"/>
  <c r="A1148" i="13"/>
  <c r="A1149" i="13"/>
  <c r="A1150" i="13"/>
  <c r="A1151" i="13"/>
  <c r="A1152" i="13"/>
  <c r="A1153" i="13"/>
  <c r="A1154" i="13"/>
  <c r="A1155" i="13"/>
  <c r="A1156" i="13"/>
  <c r="A1157" i="13"/>
  <c r="A1158" i="13"/>
  <c r="A1160" i="13"/>
  <c r="A1161" i="13"/>
  <c r="A1162" i="13"/>
  <c r="A1163" i="13"/>
  <c r="A1164" i="13"/>
  <c r="A1165" i="13"/>
  <c r="A1166" i="13"/>
  <c r="A1167" i="13"/>
  <c r="A1168" i="13"/>
  <c r="A1169" i="13"/>
  <c r="A1170" i="13"/>
  <c r="A1171" i="13"/>
  <c r="A1172" i="13"/>
  <c r="A1173" i="13"/>
  <c r="A1174" i="13"/>
  <c r="A1175" i="13"/>
  <c r="A1176" i="13"/>
  <c r="A1177" i="13"/>
  <c r="A1178" i="13"/>
  <c r="A1179" i="13"/>
  <c r="A1180" i="13"/>
  <c r="A1181" i="13"/>
  <c r="A1182" i="13"/>
  <c r="A1183" i="13"/>
  <c r="A1184" i="13"/>
  <c r="A1185" i="13"/>
  <c r="A1186" i="13"/>
  <c r="A1187" i="13"/>
  <c r="A1188" i="13"/>
  <c r="A1189" i="13"/>
  <c r="A1190" i="13"/>
  <c r="A1191" i="13"/>
  <c r="A1194" i="13"/>
  <c r="A1195" i="13"/>
  <c r="A1196" i="13"/>
  <c r="A1197" i="13"/>
  <c r="A1198" i="13"/>
  <c r="A1199" i="13"/>
  <c r="A1200" i="13"/>
  <c r="A1201" i="13"/>
  <c r="A1202" i="13"/>
  <c r="A1203" i="13"/>
  <c r="A1204" i="13"/>
  <c r="A1205" i="13"/>
  <c r="A1206" i="13"/>
  <c r="A1207" i="13"/>
  <c r="A1208" i="13"/>
  <c r="A1209" i="13"/>
  <c r="A1210" i="13"/>
  <c r="A1211" i="13"/>
  <c r="A1212" i="13"/>
  <c r="A1223" i="13"/>
  <c r="A1224" i="13"/>
  <c r="A1225" i="13"/>
  <c r="A1226" i="13"/>
  <c r="A1228" i="13"/>
  <c r="A1229" i="13"/>
  <c r="A1230" i="13"/>
  <c r="A1231" i="13"/>
  <c r="A1232" i="13"/>
  <c r="A1233" i="13"/>
  <c r="A1234" i="13"/>
  <c r="A1235" i="13"/>
  <c r="A1236" i="13"/>
  <c r="A1237" i="13"/>
  <c r="A1238" i="13"/>
  <c r="A1239" i="13"/>
  <c r="A1240" i="13"/>
  <c r="A1241" i="13"/>
  <c r="A1242" i="13"/>
  <c r="A1244" i="13"/>
  <c r="A1245" i="13"/>
  <c r="A1246" i="13"/>
  <c r="A1247" i="13"/>
  <c r="A1249" i="13"/>
  <c r="A1251" i="13"/>
  <c r="A1252" i="13"/>
  <c r="A1253" i="13"/>
  <c r="A1254" i="13"/>
  <c r="A1256" i="13"/>
  <c r="A1257" i="13"/>
  <c r="A1259" i="13"/>
  <c r="A1260" i="13"/>
  <c r="A1262" i="13"/>
  <c r="A1263" i="13"/>
  <c r="A1264" i="13"/>
  <c r="A1265" i="13"/>
  <c r="A1266" i="13"/>
  <c r="A1267" i="13"/>
  <c r="A1268" i="13"/>
  <c r="A1269" i="13"/>
  <c r="A1270" i="13"/>
  <c r="A1271" i="13"/>
  <c r="A1272" i="13"/>
  <c r="A1274" i="13"/>
  <c r="A1275" i="13"/>
  <c r="A1276" i="13"/>
  <c r="A1277" i="13"/>
  <c r="A1279" i="13"/>
  <c r="A1280" i="13"/>
  <c r="A1281" i="13"/>
  <c r="A1282" i="13"/>
  <c r="A1283" i="13"/>
  <c r="A1284" i="13"/>
  <c r="A1285" i="13"/>
  <c r="A1286" i="13"/>
  <c r="A1287" i="13"/>
  <c r="A1288" i="13"/>
  <c r="A1289" i="13"/>
  <c r="A1290" i="13"/>
  <c r="A1292" i="13"/>
  <c r="A1293" i="13"/>
  <c r="A1294" i="13"/>
  <c r="A1295" i="13"/>
  <c r="A1296" i="13"/>
  <c r="A1299" i="13"/>
  <c r="A1300" i="13"/>
  <c r="A1301" i="13"/>
  <c r="A1303" i="13"/>
  <c r="A1305" i="13"/>
  <c r="A1306" i="13"/>
  <c r="A1308" i="13"/>
  <c r="A1309" i="13"/>
  <c r="A1310" i="13"/>
  <c r="A1311" i="13"/>
  <c r="A1312" i="13"/>
  <c r="A1313" i="13"/>
  <c r="A1314" i="13"/>
  <c r="A1315" i="13"/>
  <c r="A1316" i="13"/>
  <c r="A1317" i="13"/>
  <c r="A1318" i="13"/>
  <c r="A1319" i="13"/>
  <c r="A1320" i="13"/>
  <c r="A1322" i="13"/>
  <c r="A1323" i="13"/>
  <c r="A1324" i="13"/>
  <c r="A1325" i="13"/>
  <c r="A1326" i="13"/>
  <c r="A1327" i="13"/>
  <c r="A1328" i="13"/>
  <c r="A1329" i="13"/>
  <c r="A1330" i="13"/>
  <c r="A1332" i="13"/>
  <c r="A1333" i="13"/>
  <c r="A1334" i="13"/>
  <c r="A1335" i="13"/>
  <c r="A1336" i="13"/>
  <c r="A1337" i="13"/>
  <c r="A1338" i="13"/>
  <c r="A1339" i="13"/>
  <c r="A1340" i="13"/>
  <c r="A1341" i="13"/>
  <c r="A1342" i="13"/>
  <c r="A1344" i="13"/>
  <c r="A1345" i="13"/>
  <c r="A1346" i="13"/>
  <c r="A1347" i="13"/>
  <c r="A1348" i="13"/>
  <c r="A1349" i="13"/>
  <c r="A1350" i="13"/>
  <c r="A1351" i="13"/>
  <c r="A1352" i="13"/>
  <c r="A1355" i="13"/>
  <c r="A1356" i="13"/>
  <c r="A1357" i="13"/>
  <c r="A1358" i="13"/>
  <c r="A1359" i="13"/>
  <c r="A1360" i="13"/>
  <c r="A1361" i="13"/>
  <c r="A1364" i="13"/>
  <c r="A1365" i="13"/>
  <c r="A1366" i="13"/>
  <c r="A1367" i="13"/>
  <c r="A1368" i="13"/>
  <c r="A1369" i="13"/>
  <c r="A1370" i="13"/>
  <c r="A1372" i="13"/>
  <c r="A1373" i="13"/>
  <c r="A1374" i="13"/>
  <c r="A1375" i="13"/>
  <c r="A1377" i="13"/>
  <c r="A1378" i="13"/>
  <c r="A1379" i="13"/>
  <c r="A1380" i="13"/>
  <c r="A1383" i="13"/>
  <c r="A1384" i="13"/>
  <c r="A1386" i="13"/>
  <c r="A1387" i="13"/>
  <c r="A1388" i="13"/>
  <c r="A1392" i="13"/>
  <c r="A1393" i="13"/>
  <c r="A1395" i="13"/>
  <c r="A1396" i="13"/>
  <c r="A1397" i="13"/>
  <c r="A1398" i="13"/>
  <c r="A1401" i="13"/>
  <c r="A1402" i="13"/>
  <c r="A1404" i="13"/>
  <c r="A1405" i="13"/>
  <c r="A1406" i="13"/>
  <c r="A1407" i="13"/>
  <c r="A1408" i="13"/>
  <c r="A1409" i="13"/>
  <c r="A1410" i="13"/>
  <c r="A1411" i="13"/>
  <c r="A1412" i="13"/>
  <c r="A1414" i="13"/>
  <c r="A1415" i="13"/>
  <c r="A1416" i="13"/>
  <c r="A1417" i="13"/>
  <c r="A1418" i="13"/>
  <c r="A1420" i="13"/>
  <c r="A1421" i="13"/>
  <c r="A1422" i="13"/>
  <c r="A1423" i="13"/>
  <c r="A1424" i="13"/>
  <c r="A1425" i="13"/>
  <c r="A1426" i="13"/>
  <c r="A1427" i="13"/>
  <c r="A1428" i="13"/>
  <c r="A1429" i="13"/>
  <c r="A1430" i="13"/>
  <c r="A1431" i="13"/>
  <c r="A1433" i="13"/>
  <c r="A1434" i="13"/>
  <c r="A1435" i="13"/>
  <c r="A1437" i="13"/>
  <c r="A1439" i="13"/>
  <c r="A1441" i="13"/>
  <c r="A1442" i="13"/>
  <c r="A1443" i="13"/>
  <c r="A1446" i="13"/>
  <c r="A1447" i="13"/>
  <c r="A1448" i="13"/>
  <c r="A1449" i="13"/>
  <c r="A1450" i="13"/>
  <c r="A1451" i="13"/>
  <c r="A1452" i="13"/>
  <c r="A1455" i="13"/>
  <c r="A1456" i="13"/>
  <c r="A1457" i="13"/>
  <c r="A1458" i="13"/>
  <c r="A1459" i="13"/>
  <c r="A1460" i="13"/>
  <c r="A1461" i="13"/>
  <c r="A1462" i="13"/>
  <c r="A1463" i="13"/>
  <c r="A1464" i="13"/>
  <c r="A1465" i="13"/>
  <c r="A1466" i="13"/>
  <c r="A1468" i="13"/>
  <c r="A1469" i="13"/>
  <c r="A1470" i="13"/>
  <c r="A1471" i="13"/>
  <c r="A1473" i="13"/>
  <c r="A1474" i="13"/>
  <c r="A1476" i="13"/>
  <c r="A1477" i="13"/>
  <c r="A1478" i="13"/>
  <c r="A1483" i="13"/>
  <c r="A1484" i="13"/>
  <c r="A1485" i="13"/>
  <c r="A1486" i="13"/>
  <c r="A1487" i="13"/>
  <c r="A1488" i="13"/>
  <c r="A1489" i="13"/>
  <c r="A1490" i="13"/>
  <c r="A1491" i="13"/>
  <c r="A1492" i="13"/>
  <c r="A1493" i="13"/>
  <c r="A1495" i="13"/>
  <c r="A1496" i="13"/>
  <c r="A1497" i="13"/>
  <c r="A1498" i="13"/>
  <c r="A1499" i="13"/>
  <c r="A1500" i="13"/>
  <c r="A1501" i="13"/>
  <c r="A1502" i="13"/>
  <c r="A1503" i="13"/>
  <c r="A1504" i="13"/>
  <c r="A1505" i="13"/>
  <c r="A1506" i="13"/>
  <c r="A1507" i="13"/>
  <c r="A1509" i="13"/>
  <c r="A1510" i="13"/>
  <c r="A1511" i="13"/>
  <c r="A1512" i="13"/>
  <c r="A1513" i="13"/>
  <c r="A1514" i="13"/>
  <c r="A1515" i="13"/>
  <c r="A1516" i="13"/>
  <c r="A1517" i="13"/>
  <c r="A1518" i="13"/>
  <c r="A1519" i="13"/>
  <c r="A1520" i="13"/>
  <c r="A1522" i="13"/>
  <c r="A1523" i="13"/>
  <c r="A1524" i="13"/>
  <c r="A1525" i="13"/>
  <c r="A1526" i="13"/>
  <c r="A1527" i="13"/>
  <c r="A1528" i="13"/>
  <c r="A1529" i="13"/>
  <c r="A1530" i="13"/>
  <c r="A1531" i="13"/>
  <c r="A1533" i="13"/>
  <c r="A1534" i="13"/>
  <c r="A1535" i="13"/>
  <c r="A1536" i="13"/>
  <c r="A1537" i="13"/>
  <c r="A1538" i="13"/>
  <c r="A1539" i="13"/>
  <c r="A1540" i="13"/>
  <c r="A1541" i="13"/>
  <c r="A1542" i="13"/>
  <c r="A1543" i="13"/>
  <c r="A1544" i="13"/>
  <c r="A1545" i="13"/>
  <c r="A1546" i="13"/>
  <c r="A1547" i="13"/>
  <c r="A1548" i="13"/>
  <c r="A1549" i="13"/>
  <c r="A1550" i="13"/>
  <c r="A1551" i="13"/>
  <c r="A1552" i="13"/>
  <c r="A1553" i="13"/>
  <c r="A1554" i="13"/>
  <c r="A1555" i="13"/>
  <c r="A1556" i="13"/>
  <c r="A1557" i="13"/>
  <c r="A1558" i="13"/>
  <c r="A1559" i="13"/>
  <c r="A1560" i="13"/>
  <c r="A1562" i="13"/>
  <c r="A1563" i="13"/>
  <c r="A1564" i="13"/>
  <c r="A1565" i="13"/>
  <c r="A1566" i="13"/>
  <c r="A1567" i="13"/>
  <c r="A1568" i="13"/>
  <c r="A1569" i="13"/>
  <c r="A1570" i="13"/>
  <c r="A1572" i="13"/>
  <c r="A1573" i="13"/>
  <c r="A1574" i="13"/>
  <c r="A1575" i="13"/>
  <c r="A1577" i="13"/>
  <c r="A1578" i="13"/>
  <c r="A1579" i="13"/>
  <c r="A1580" i="13"/>
  <c r="A1581" i="13"/>
  <c r="A1582" i="13"/>
  <c r="A1583" i="13"/>
  <c r="A1584" i="13"/>
  <c r="A1585" i="13"/>
  <c r="A1586" i="13"/>
  <c r="A1587" i="13"/>
  <c r="A1588" i="13"/>
  <c r="A1589" i="13"/>
  <c r="A1590" i="13"/>
  <c r="A1591" i="13"/>
  <c r="A1592" i="13"/>
  <c r="A1593" i="13"/>
  <c r="A1594" i="13"/>
  <c r="A1595" i="13"/>
  <c r="A1596" i="13"/>
  <c r="A1597" i="13"/>
  <c r="A1598" i="13"/>
  <c r="A1599" i="13"/>
  <c r="A1600" i="13"/>
  <c r="A1601" i="13"/>
  <c r="A1602" i="13"/>
  <c r="A1603" i="13"/>
  <c r="A1604" i="13"/>
  <c r="A1605" i="13"/>
  <c r="A1606" i="13"/>
  <c r="A1607" i="13"/>
  <c r="A1608" i="13"/>
  <c r="A1609" i="13"/>
  <c r="A1610" i="13"/>
  <c r="A1611" i="13"/>
  <c r="A1612" i="13"/>
  <c r="A1613" i="13"/>
  <c r="A1614" i="13"/>
  <c r="A1615" i="13"/>
  <c r="A1616" i="13"/>
  <c r="A1617" i="13"/>
  <c r="A1618" i="13"/>
  <c r="A1619" i="13"/>
  <c r="A1620" i="13"/>
  <c r="A1621" i="13"/>
  <c r="A1622" i="13"/>
  <c r="A1623" i="13"/>
  <c r="A1624" i="13"/>
  <c r="A1625" i="13"/>
  <c r="A1626" i="13"/>
  <c r="A1627" i="13"/>
  <c r="A1628" i="13"/>
  <c r="A1629" i="13"/>
  <c r="A1630" i="13"/>
  <c r="A1631" i="13"/>
  <c r="A1632" i="13"/>
  <c r="A1633" i="13"/>
  <c r="A1634" i="13"/>
  <c r="A1635" i="13"/>
  <c r="A1636" i="13"/>
  <c r="A1637" i="13"/>
  <c r="A1638" i="13"/>
  <c r="A1639" i="13"/>
  <c r="A1640" i="13"/>
  <c r="A1641" i="13"/>
  <c r="A1642" i="13"/>
  <c r="A1643" i="13"/>
  <c r="A1644" i="13"/>
  <c r="A1645" i="13"/>
  <c r="A1647" i="13"/>
  <c r="A1648" i="13"/>
  <c r="A1649" i="13"/>
  <c r="A1650" i="13"/>
  <c r="A1651" i="13"/>
  <c r="A1652" i="13"/>
  <c r="A1653" i="13"/>
  <c r="A1654" i="13"/>
  <c r="A1655" i="13"/>
  <c r="A1656" i="13"/>
  <c r="A1657" i="13"/>
  <c r="A1658" i="13"/>
  <c r="A1659" i="13"/>
  <c r="A1660" i="13"/>
  <c r="A1661" i="13"/>
  <c r="A1662" i="13"/>
  <c r="A1663" i="13"/>
  <c r="A1664" i="13"/>
  <c r="A1665" i="13"/>
  <c r="A1666" i="13"/>
  <c r="A1667" i="13"/>
  <c r="A1668" i="13"/>
  <c r="A1669" i="13"/>
  <c r="A1670" i="13"/>
  <c r="A1671" i="13"/>
  <c r="A1672" i="13"/>
  <c r="A1673" i="13"/>
  <c r="A1674" i="13"/>
  <c r="A1675" i="13"/>
  <c r="A1677" i="13"/>
  <c r="A1678" i="13"/>
  <c r="A1679" i="13"/>
  <c r="A1680" i="13"/>
  <c r="A1681" i="13"/>
  <c r="A1682" i="13"/>
  <c r="A1683" i="13"/>
  <c r="A1684" i="13"/>
  <c r="A1685" i="13"/>
  <c r="A1686" i="13"/>
  <c r="A1687" i="13"/>
  <c r="A1688" i="13"/>
  <c r="A1689" i="13"/>
  <c r="A1690" i="13"/>
  <c r="A1691" i="13"/>
  <c r="A1693" i="13"/>
  <c r="A1694" i="13"/>
  <c r="A1695" i="13"/>
  <c r="A1696" i="13"/>
  <c r="A1697" i="13"/>
  <c r="A1698" i="13"/>
  <c r="A1699" i="13"/>
  <c r="A1700" i="13"/>
  <c r="A1701" i="13"/>
  <c r="A1703" i="13"/>
  <c r="A1704" i="13"/>
  <c r="A1705" i="13"/>
  <c r="A1707" i="13"/>
  <c r="A1708" i="13"/>
  <c r="A1709" i="13"/>
  <c r="A1710" i="13"/>
  <c r="A1711" i="13"/>
  <c r="A1712" i="13"/>
  <c r="A1713" i="13"/>
  <c r="A1714" i="13"/>
  <c r="A1715" i="13"/>
  <c r="A1716" i="13"/>
  <c r="A1717" i="13"/>
  <c r="A1718" i="13"/>
  <c r="A1719" i="13"/>
  <c r="A1720" i="13"/>
  <c r="A1721" i="13"/>
  <c r="A1722" i="13"/>
  <c r="A1723" i="13"/>
  <c r="A1724" i="13"/>
  <c r="A1725" i="13"/>
  <c r="A1726" i="13"/>
  <c r="A1727" i="13"/>
  <c r="A1728" i="13"/>
  <c r="A1729" i="13"/>
  <c r="A1730" i="13"/>
  <c r="A1731" i="13"/>
  <c r="A1732" i="13"/>
  <c r="A1734" i="13"/>
  <c r="A1735" i="13"/>
  <c r="A1736" i="13"/>
  <c r="A1737" i="13"/>
  <c r="A1738" i="13"/>
  <c r="A1739" i="13"/>
  <c r="A1740" i="13"/>
  <c r="A1741" i="13"/>
  <c r="A1742" i="13"/>
  <c r="A1743" i="13"/>
  <c r="A1744" i="13"/>
  <c r="A1745" i="13"/>
  <c r="A1746" i="13"/>
  <c r="A1747" i="13"/>
  <c r="A1748" i="13"/>
  <c r="A1749" i="13"/>
  <c r="A1750" i="13"/>
  <c r="A1751" i="13"/>
  <c r="A1752" i="13"/>
  <c r="A1753" i="13"/>
  <c r="A1754" i="13"/>
  <c r="A1755" i="13"/>
  <c r="A1756" i="13"/>
  <c r="A1757" i="13"/>
  <c r="A1758" i="13"/>
  <c r="A1759" i="13"/>
  <c r="A1760" i="13"/>
  <c r="A1761" i="13"/>
  <c r="A1762" i="13"/>
  <c r="A1763" i="13"/>
  <c r="A1764" i="13"/>
  <c r="A1765" i="13"/>
  <c r="A1766" i="13"/>
  <c r="A1767" i="13"/>
  <c r="A1768" i="13"/>
  <c r="A1769" i="13"/>
  <c r="A1770" i="13"/>
  <c r="A1771" i="13"/>
  <c r="A1772" i="13"/>
  <c r="A1773" i="13"/>
  <c r="A1774" i="13"/>
  <c r="A1775" i="13"/>
  <c r="A1776" i="13"/>
  <c r="A1777" i="13"/>
  <c r="A1778" i="13"/>
  <c r="A1779" i="13"/>
  <c r="A1780" i="13"/>
  <c r="A1781" i="13"/>
  <c r="A1782" i="13"/>
  <c r="A1783" i="13"/>
  <c r="A1784" i="13"/>
  <c r="A1785" i="13"/>
  <c r="A1786" i="13"/>
  <c r="A1787" i="13"/>
  <c r="A1788" i="13"/>
  <c r="A1789" i="13"/>
  <c r="A1790" i="13"/>
  <c r="A1791" i="13"/>
  <c r="A1792" i="13"/>
  <c r="A1793" i="13"/>
  <c r="A1794" i="13"/>
  <c r="A1795" i="13"/>
  <c r="A1796" i="13"/>
  <c r="A1797" i="13"/>
  <c r="A1798" i="13"/>
  <c r="A1799" i="13"/>
  <c r="A1800" i="13"/>
  <c r="A1801" i="13"/>
  <c r="A1802" i="13"/>
  <c r="A1803" i="13"/>
  <c r="A1804" i="13"/>
  <c r="A1805" i="13"/>
  <c r="A1806" i="13"/>
  <c r="A1807" i="13"/>
  <c r="A1808" i="13"/>
  <c r="A1809" i="13"/>
  <c r="A1810" i="13"/>
  <c r="A1811" i="13"/>
  <c r="A1812" i="13"/>
  <c r="A1813" i="13"/>
  <c r="A1815" i="13"/>
  <c r="A1816" i="13"/>
  <c r="A1817" i="13"/>
  <c r="A1818" i="13"/>
  <c r="A1819" i="13"/>
  <c r="A1820" i="13"/>
  <c r="A1821" i="13"/>
  <c r="A1822" i="13"/>
  <c r="A1823" i="13"/>
  <c r="A1824" i="13"/>
  <c r="A1825" i="13"/>
  <c r="A1826" i="13"/>
  <c r="A1827" i="13"/>
  <c r="A1828" i="13"/>
  <c r="A1829" i="13"/>
  <c r="A1830" i="13"/>
  <c r="A1831" i="13"/>
  <c r="A1832" i="13"/>
  <c r="A1833" i="13"/>
  <c r="A1834" i="13"/>
  <c r="A1835" i="13"/>
  <c r="A1836" i="13"/>
  <c r="A1837" i="13"/>
  <c r="A1838" i="13"/>
  <c r="A1839" i="13"/>
  <c r="C1814" i="13" l="1"/>
  <c r="A1814" i="13" s="1"/>
  <c r="C1733" i="13"/>
  <c r="A1733" i="13" s="1"/>
  <c r="C1706" i="13"/>
  <c r="A1706" i="13" s="1"/>
  <c r="C1702" i="13"/>
  <c r="A1702" i="13" s="1"/>
  <c r="C1692" i="13"/>
  <c r="A1692" i="13" s="1"/>
  <c r="C1676" i="13"/>
  <c r="A1676" i="13" s="1"/>
  <c r="C1646" i="13"/>
  <c r="A1646" i="13" s="1"/>
  <c r="C1576" i="13"/>
  <c r="A1576" i="13" s="1"/>
  <c r="C1571" i="13"/>
  <c r="A1571" i="13" s="1"/>
  <c r="C1561" i="13"/>
  <c r="A1561" i="13" s="1"/>
  <c r="C1532" i="13"/>
  <c r="A1532" i="13" s="1"/>
  <c r="C1521" i="13"/>
  <c r="A1521" i="13" s="1"/>
  <c r="C1508" i="13"/>
  <c r="A1508" i="13" s="1"/>
  <c r="C1494" i="13"/>
  <c r="A1494" i="13" s="1"/>
  <c r="C1482" i="13"/>
  <c r="A1482" i="13" s="1"/>
  <c r="C1481" i="13"/>
  <c r="A1481" i="13" s="1"/>
  <c r="C1480" i="13"/>
  <c r="A1480" i="13" s="1"/>
  <c r="C1479" i="13"/>
  <c r="A1479" i="13" s="1"/>
  <c r="C1475" i="13"/>
  <c r="A1475" i="13" s="1"/>
  <c r="C1472" i="13"/>
  <c r="A1472" i="13" s="1"/>
  <c r="C1467" i="13"/>
  <c r="A1467" i="13" s="1"/>
  <c r="C1454" i="13"/>
  <c r="A1454" i="13" s="1"/>
  <c r="C1453" i="13"/>
  <c r="A1453" i="13" s="1"/>
  <c r="C1445" i="13"/>
  <c r="A1445" i="13" s="1"/>
  <c r="C1444" i="13"/>
  <c r="A1444" i="13" s="1"/>
  <c r="C1440" i="13"/>
  <c r="A1440" i="13" s="1"/>
  <c r="C1438" i="13"/>
  <c r="A1438" i="13" s="1"/>
  <c r="C1436" i="13"/>
  <c r="A1436" i="13" s="1"/>
  <c r="C1432" i="13"/>
  <c r="A1432" i="13" s="1"/>
  <c r="C1419" i="13"/>
  <c r="A1419" i="13" s="1"/>
  <c r="C1413" i="13"/>
  <c r="A1413" i="13" s="1"/>
  <c r="C1403" i="13"/>
  <c r="A1403" i="13" s="1"/>
  <c r="C1400" i="13"/>
  <c r="A1400" i="13" s="1"/>
  <c r="C1399" i="13"/>
  <c r="A1399" i="13" s="1"/>
  <c r="C1394" i="13"/>
  <c r="A1394" i="13" s="1"/>
  <c r="C1391" i="13"/>
  <c r="A1391" i="13" s="1"/>
  <c r="C1390" i="13"/>
  <c r="A1390" i="13" s="1"/>
  <c r="C1389" i="13"/>
  <c r="A1389" i="13" s="1"/>
  <c r="C1385" i="13"/>
  <c r="A1385" i="13" s="1"/>
  <c r="C1382" i="13"/>
  <c r="A1382" i="13" s="1"/>
  <c r="C1381" i="13"/>
  <c r="A1381" i="13" s="1"/>
  <c r="C1376" i="13"/>
  <c r="A1376" i="13" s="1"/>
  <c r="C1371" i="13"/>
  <c r="A1371" i="13" s="1"/>
  <c r="C1363" i="13"/>
  <c r="A1363" i="13" s="1"/>
  <c r="C1362" i="13"/>
  <c r="A1362" i="13" s="1"/>
  <c r="C1354" i="13"/>
  <c r="A1354" i="13" s="1"/>
  <c r="C1353" i="13"/>
  <c r="A1353" i="13" s="1"/>
  <c r="C1343" i="13"/>
  <c r="A1343" i="13" s="1"/>
  <c r="C1331" i="13"/>
  <c r="A1331" i="13" s="1"/>
  <c r="C1321" i="13"/>
  <c r="A1321" i="13" s="1"/>
  <c r="C1307" i="13"/>
  <c r="A1307" i="13" s="1"/>
  <c r="C1304" i="13"/>
  <c r="A1304" i="13" s="1"/>
  <c r="C1302" i="13"/>
  <c r="A1302" i="13" s="1"/>
  <c r="C1298" i="13"/>
  <c r="A1298" i="13" s="1"/>
  <c r="C1297" i="13"/>
  <c r="A1297" i="13" s="1"/>
  <c r="C1291" i="13"/>
  <c r="A1291" i="13" s="1"/>
  <c r="C1278" i="13"/>
  <c r="A1278" i="13" s="1"/>
  <c r="C1273" i="13"/>
  <c r="A1273" i="13" s="1"/>
  <c r="C1261" i="13"/>
  <c r="A1261" i="13" s="1"/>
  <c r="C1258" i="13"/>
  <c r="A1258" i="13" s="1"/>
  <c r="C1255" i="13"/>
  <c r="A1255" i="13" s="1"/>
  <c r="C1250" i="13"/>
  <c r="A1250" i="13" s="1"/>
  <c r="C1248" i="13"/>
  <c r="A1248" i="13" s="1"/>
  <c r="C1243" i="13"/>
  <c r="A1243" i="13" s="1"/>
  <c r="C1227" i="13"/>
  <c r="A1227" i="13" s="1"/>
  <c r="C1222" i="13"/>
  <c r="A1222" i="13" s="1"/>
  <c r="C1221" i="13"/>
  <c r="A1221" i="13" s="1"/>
  <c r="C1220" i="13"/>
  <c r="A1220" i="13" s="1"/>
  <c r="C1219" i="13"/>
  <c r="A1219" i="13" s="1"/>
  <c r="C1218" i="13"/>
  <c r="A1218" i="13" s="1"/>
  <c r="C1217" i="13"/>
  <c r="A1217" i="13" s="1"/>
  <c r="C1216" i="13"/>
  <c r="A1216" i="13" s="1"/>
  <c r="C1215" i="13"/>
  <c r="A1215" i="13" s="1"/>
  <c r="C1214" i="13"/>
  <c r="A1214" i="13" s="1"/>
  <c r="C1213" i="13"/>
  <c r="A1213" i="13" s="1"/>
  <c r="C1193" i="13"/>
  <c r="A1193" i="13" s="1"/>
  <c r="C1192" i="13"/>
  <c r="A1192" i="13" s="1"/>
  <c r="C1159" i="13"/>
  <c r="A1159" i="13" s="1"/>
  <c r="C1126" i="13"/>
  <c r="A1126" i="13" s="1"/>
  <c r="C1117" i="13"/>
  <c r="A1117" i="13" s="1"/>
  <c r="C1115" i="13"/>
  <c r="A1115" i="13" s="1"/>
  <c r="C1106" i="13"/>
  <c r="A1106" i="13" s="1"/>
  <c r="C1071" i="13"/>
  <c r="A1071" i="13" s="1"/>
  <c r="C1064" i="13"/>
  <c r="A1064" i="13" s="1"/>
  <c r="C1011" i="13"/>
  <c r="A1011" i="13" s="1"/>
  <c r="C1006" i="13"/>
  <c r="A1006" i="13" s="1"/>
  <c r="C1002" i="13"/>
  <c r="A1002" i="13" s="1"/>
  <c r="C982" i="13"/>
  <c r="A982" i="13" s="1"/>
  <c r="C977" i="13"/>
  <c r="A977" i="13" s="1"/>
  <c r="C976" i="13"/>
  <c r="A976" i="13" s="1"/>
  <c r="C973" i="13"/>
  <c r="A973" i="13" s="1"/>
  <c r="C972" i="13"/>
  <c r="A972" i="13" s="1"/>
  <c r="C943" i="13"/>
  <c r="A943" i="13" s="1"/>
  <c r="C942" i="13"/>
  <c r="A942" i="13" s="1"/>
  <c r="C941" i="13"/>
  <c r="A941" i="13" s="1"/>
  <c r="C930" i="13"/>
  <c r="A930" i="13" s="1"/>
  <c r="C923" i="13"/>
  <c r="A923" i="13" s="1"/>
  <c r="C919" i="13"/>
  <c r="A919" i="13" s="1"/>
  <c r="C917" i="13"/>
  <c r="A917" i="13" s="1"/>
  <c r="C911" i="13"/>
  <c r="A911" i="13" s="1"/>
  <c r="C906" i="13"/>
  <c r="A906" i="13" s="1"/>
  <c r="C891" i="13"/>
  <c r="A891" i="13" s="1"/>
  <c r="C886" i="13"/>
  <c r="A886" i="13" s="1"/>
  <c r="C874" i="13"/>
  <c r="A874" i="13" s="1"/>
  <c r="C873" i="13"/>
  <c r="A873" i="13" s="1"/>
  <c r="C871" i="13"/>
  <c r="A871" i="13" s="1"/>
  <c r="C870" i="13"/>
  <c r="A870" i="13" s="1"/>
  <c r="C869" i="13"/>
  <c r="A869" i="13" s="1"/>
  <c r="C860" i="13"/>
  <c r="A860" i="13" s="1"/>
  <c r="C836" i="13"/>
  <c r="A836" i="13" s="1"/>
  <c r="C821" i="13"/>
  <c r="A821" i="13" s="1"/>
  <c r="C815" i="13"/>
  <c r="A815" i="13" s="1"/>
  <c r="C811" i="13"/>
  <c r="A811" i="13" s="1"/>
  <c r="C781" i="13"/>
  <c r="A781" i="13" s="1"/>
  <c r="C779" i="13"/>
  <c r="A779" i="13" s="1"/>
  <c r="C776" i="13"/>
  <c r="A776" i="13" s="1"/>
  <c r="C773" i="13"/>
  <c r="A773" i="13" s="1"/>
  <c r="C771" i="13"/>
  <c r="A771" i="13" s="1"/>
  <c r="C757" i="13"/>
  <c r="A757" i="13" s="1"/>
  <c r="C754" i="13"/>
  <c r="A754" i="13" s="1"/>
  <c r="C748" i="13"/>
  <c r="A748" i="13" s="1"/>
  <c r="C747" i="13"/>
  <c r="A747" i="13" s="1"/>
  <c r="C740" i="13"/>
  <c r="A740" i="13" s="1"/>
  <c r="C738" i="13"/>
  <c r="A738" i="13" s="1"/>
  <c r="C716" i="13"/>
  <c r="A716" i="13" s="1"/>
  <c r="C700" i="13"/>
  <c r="A700" i="13" s="1"/>
  <c r="C666" i="13"/>
  <c r="A666" i="13" s="1"/>
  <c r="C663" i="13"/>
  <c r="A663" i="13" s="1"/>
  <c r="C659" i="13"/>
  <c r="A659" i="13" s="1"/>
  <c r="C654" i="13"/>
  <c r="A654" i="13" s="1"/>
  <c r="C651" i="13"/>
  <c r="A651" i="13" s="1"/>
  <c r="C647" i="13"/>
  <c r="A647" i="13" s="1"/>
  <c r="C609" i="13"/>
  <c r="A609" i="13" s="1"/>
  <c r="C607" i="13"/>
  <c r="A607" i="13" s="1"/>
  <c r="C605" i="13"/>
  <c r="A605" i="13" s="1"/>
  <c r="C600" i="13"/>
  <c r="A600" i="13" s="1"/>
  <c r="C599" i="13"/>
  <c r="A599" i="13" s="1"/>
  <c r="C580" i="13"/>
  <c r="A580" i="13" s="1"/>
  <c r="C578" i="13"/>
  <c r="A578" i="13" s="1"/>
  <c r="C567" i="13"/>
  <c r="A567" i="13" s="1"/>
  <c r="C561" i="13"/>
  <c r="A561" i="13" s="1"/>
  <c r="C544" i="13"/>
  <c r="A544" i="13" s="1"/>
  <c r="C494" i="13"/>
  <c r="A494" i="13" s="1"/>
  <c r="C466" i="13"/>
  <c r="A466" i="13" s="1"/>
  <c r="C460" i="13"/>
  <c r="A460" i="13" s="1"/>
  <c r="C457" i="13"/>
  <c r="A457" i="13" s="1"/>
  <c r="C427" i="13"/>
  <c r="A427" i="13" s="1"/>
  <c r="C408" i="13"/>
  <c r="A408" i="13" s="1"/>
  <c r="C385" i="13"/>
  <c r="A385" i="13" s="1"/>
  <c r="C383" i="13"/>
  <c r="A383" i="13" s="1"/>
  <c r="C305" i="13"/>
  <c r="A305" i="13" s="1"/>
  <c r="C285" i="13"/>
  <c r="A285" i="13" s="1"/>
  <c r="C275" i="13"/>
  <c r="A275" i="13" s="1"/>
  <c r="C267" i="13"/>
  <c r="A267" i="13" s="1"/>
  <c r="C265" i="13"/>
  <c r="A265" i="13" s="1"/>
  <c r="C250" i="13"/>
  <c r="A250" i="13" s="1"/>
  <c r="C247" i="13"/>
  <c r="A247" i="13" s="1"/>
  <c r="C245" i="13"/>
  <c r="A245" i="13" s="1"/>
  <c r="C234" i="13"/>
  <c r="A234" i="13" s="1"/>
  <c r="C229" i="13"/>
  <c r="A229" i="13" s="1"/>
  <c r="C228" i="13"/>
  <c r="A228" i="13" s="1"/>
  <c r="C227" i="13"/>
  <c r="A227" i="13" s="1"/>
  <c r="C218" i="13"/>
  <c r="A218" i="13" s="1"/>
  <c r="C193" i="13"/>
  <c r="A193" i="13" s="1"/>
  <c r="C187" i="13"/>
  <c r="A187" i="13" s="1"/>
  <c r="C173" i="13"/>
  <c r="A173" i="13" s="1"/>
  <c r="C150" i="13"/>
  <c r="A150" i="13" s="1"/>
  <c r="C148" i="13"/>
  <c r="A148" i="13" s="1"/>
  <c r="C147" i="13"/>
  <c r="A147" i="13" s="1"/>
  <c r="C145" i="13"/>
  <c r="A145" i="13" s="1"/>
  <c r="C102" i="13"/>
  <c r="A102" i="13" s="1"/>
  <c r="C86" i="13"/>
  <c r="A86" i="13" s="1"/>
  <c r="C78" i="13"/>
  <c r="A78" i="13" s="1"/>
  <c r="C57" i="13"/>
  <c r="A57" i="13" s="1"/>
  <c r="H189" i="10" l="1"/>
  <c r="H190" i="10"/>
  <c r="H191" i="10"/>
  <c r="H192" i="10"/>
  <c r="H193" i="10"/>
  <c r="H194" i="10"/>
  <c r="H195" i="10"/>
  <c r="H196" i="10"/>
  <c r="H197" i="10"/>
  <c r="H198" i="10"/>
  <c r="H199" i="10"/>
  <c r="H200" i="10"/>
  <c r="H201" i="10"/>
  <c r="H184" i="10"/>
  <c r="H185" i="10"/>
  <c r="H186" i="10"/>
  <c r="H187" i="10"/>
  <c r="H188" i="10"/>
  <c r="H180" i="10"/>
  <c r="H181" i="10"/>
  <c r="H182" i="10"/>
  <c r="H183" i="10"/>
  <c r="H174" i="10"/>
  <c r="H175" i="10"/>
  <c r="H176" i="10"/>
  <c r="H177" i="10"/>
  <c r="H178" i="10"/>
  <c r="H179" i="10"/>
  <c r="H148" i="10"/>
  <c r="H149" i="10"/>
  <c r="H150" i="10"/>
  <c r="H151" i="10"/>
  <c r="H152" i="10"/>
  <c r="H153" i="10"/>
  <c r="H154" i="10"/>
  <c r="H155" i="10"/>
  <c r="H156" i="10"/>
  <c r="H157" i="10"/>
  <c r="H158" i="10"/>
  <c r="H159" i="10"/>
  <c r="H160" i="10"/>
  <c r="H161" i="10"/>
  <c r="H162" i="10"/>
  <c r="H163" i="10"/>
  <c r="H164" i="10"/>
  <c r="H165" i="10"/>
  <c r="H166" i="10"/>
  <c r="H167" i="10"/>
  <c r="H168" i="10"/>
  <c r="H169" i="10"/>
  <c r="H170" i="10"/>
  <c r="H171" i="10"/>
  <c r="H172" i="10"/>
  <c r="H173" i="10"/>
  <c r="H85" i="10" l="1"/>
  <c r="H87" i="10"/>
  <c r="H128" i="10"/>
  <c r="H129" i="10"/>
  <c r="H130" i="10"/>
  <c r="H131" i="10"/>
  <c r="H132" i="10"/>
  <c r="H133" i="10"/>
  <c r="H134" i="10"/>
  <c r="H135" i="10"/>
  <c r="H136" i="10"/>
  <c r="H137" i="10"/>
  <c r="H138" i="10"/>
  <c r="H139" i="10"/>
  <c r="H140" i="10"/>
  <c r="H141" i="10"/>
  <c r="H142" i="10"/>
  <c r="H143" i="10"/>
  <c r="H144" i="10"/>
  <c r="H145" i="10"/>
  <c r="H146" i="10"/>
  <c r="H147" i="10"/>
  <c r="H127" i="10"/>
  <c r="H123" i="10"/>
  <c r="H124" i="10"/>
  <c r="H125" i="10"/>
  <c r="H126" i="10"/>
  <c r="H119" i="10"/>
  <c r="H120" i="10"/>
  <c r="H121" i="10"/>
  <c r="H122" i="10"/>
  <c r="H115" i="10"/>
  <c r="H116" i="10"/>
  <c r="H117" i="10"/>
  <c r="H118" i="10"/>
  <c r="H111" i="10"/>
  <c r="H112" i="10"/>
  <c r="H113" i="10"/>
  <c r="H114" i="10"/>
  <c r="H107" i="10"/>
  <c r="H108" i="10"/>
  <c r="H109" i="10"/>
  <c r="H110" i="10"/>
  <c r="H103" i="10"/>
  <c r="H104" i="10"/>
  <c r="H105" i="10"/>
  <c r="H106" i="10"/>
  <c r="H100" i="10"/>
  <c r="H101" i="10"/>
  <c r="H102" i="10"/>
  <c r="H99" i="10"/>
  <c r="H93" i="10"/>
  <c r="H94" i="10"/>
  <c r="H95" i="10"/>
  <c r="H96" i="10"/>
  <c r="H97" i="10"/>
  <c r="H98" i="10"/>
  <c r="H89" i="10"/>
  <c r="H90" i="10"/>
  <c r="H91" i="10"/>
  <c r="H92" i="10"/>
  <c r="H86" i="10"/>
  <c r="H88" i="10"/>
  <c r="H81" i="10"/>
  <c r="H82" i="10"/>
  <c r="H83" i="10"/>
  <c r="H84" i="10"/>
  <c r="H76" i="10"/>
  <c r="H77" i="10"/>
  <c r="H78" i="10"/>
  <c r="H79" i="10"/>
  <c r="H80" i="10"/>
  <c r="H72" i="10"/>
  <c r="H73" i="10"/>
  <c r="H74" i="10"/>
  <c r="H75" i="10"/>
  <c r="H68" i="10"/>
  <c r="H69" i="10"/>
  <c r="H70" i="10"/>
  <c r="H71" i="10"/>
  <c r="H67" i="10"/>
  <c r="H66" i="10"/>
  <c r="H63" i="10"/>
  <c r="H64" i="10"/>
  <c r="H65" i="10"/>
  <c r="H62" i="10"/>
  <c r="H58" i="10" l="1"/>
  <c r="H59" i="10"/>
  <c r="H60" i="10"/>
  <c r="H61" i="10"/>
  <c r="H53" i="10"/>
  <c r="H54" i="10"/>
  <c r="H55" i="10"/>
  <c r="H56" i="10"/>
  <c r="H57" i="10"/>
  <c r="H50" i="10"/>
  <c r="H51" i="10"/>
  <c r="H52" i="10"/>
  <c r="H48" i="10"/>
  <c r="H49" i="10"/>
  <c r="H46" i="10"/>
  <c r="H47" i="10"/>
  <c r="H42" i="10"/>
  <c r="H43" i="10"/>
  <c r="H44" i="10"/>
  <c r="H45" i="10"/>
  <c r="H39" i="10"/>
  <c r="H40" i="10"/>
  <c r="H41" i="10"/>
  <c r="H35" i="10"/>
  <c r="H36" i="10"/>
  <c r="H37" i="10"/>
  <c r="H38" i="10"/>
  <c r="H34" i="10" l="1"/>
  <c r="H31" i="10"/>
  <c r="H32" i="10"/>
  <c r="H33" i="10"/>
  <c r="K3" i="10" l="1"/>
  <c r="K4" i="10"/>
  <c r="K5" i="10"/>
  <c r="K6" i="10"/>
  <c r="K7" i="10"/>
  <c r="K8" i="10"/>
  <c r="K9" i="10"/>
  <c r="K10" i="10"/>
  <c r="K11" i="10"/>
  <c r="K12" i="10"/>
  <c r="K13" i="10"/>
  <c r="K14" i="10"/>
  <c r="K15" i="10"/>
  <c r="K16" i="10"/>
  <c r="K17" i="10"/>
  <c r="K18" i="10"/>
  <c r="K19" i="10"/>
  <c r="K20" i="10"/>
  <c r="K21" i="10"/>
  <c r="K22" i="10"/>
  <c r="K23" i="10"/>
  <c r="K24" i="10"/>
  <c r="K25" i="10"/>
  <c r="K26" i="10"/>
  <c r="K27" i="10"/>
  <c r="K28" i="10"/>
  <c r="K29" i="10"/>
  <c r="K30" i="10"/>
  <c r="K31" i="10"/>
  <c r="K32" i="10"/>
  <c r="K33" i="10"/>
  <c r="K34" i="10"/>
  <c r="K35" i="10"/>
  <c r="K36" i="10"/>
  <c r="K37" i="10"/>
  <c r="K38" i="10"/>
  <c r="K39" i="10"/>
  <c r="K40" i="10"/>
  <c r="K41" i="10"/>
  <c r="K42" i="10"/>
  <c r="K43" i="10"/>
  <c r="K44" i="10"/>
  <c r="K45" i="10"/>
  <c r="K46" i="10"/>
  <c r="K47" i="10"/>
  <c r="K48" i="10"/>
  <c r="K49" i="10"/>
  <c r="K50" i="10"/>
  <c r="K51" i="10"/>
  <c r="K52" i="10"/>
  <c r="K53" i="10"/>
  <c r="K54" i="10"/>
  <c r="K55" i="10"/>
  <c r="K56" i="10"/>
  <c r="K57" i="10"/>
  <c r="K58" i="10"/>
  <c r="K59" i="10"/>
  <c r="K60" i="10"/>
  <c r="K61" i="10"/>
  <c r="K62" i="10"/>
  <c r="K63" i="10"/>
  <c r="K64" i="10"/>
  <c r="K65" i="10"/>
  <c r="K66" i="10"/>
  <c r="K67" i="10"/>
  <c r="K68" i="10"/>
  <c r="K69" i="10"/>
  <c r="K70" i="10"/>
  <c r="K71" i="10"/>
  <c r="K72" i="10"/>
  <c r="K73" i="10"/>
  <c r="K74" i="10"/>
  <c r="K75" i="10"/>
  <c r="K76" i="10"/>
  <c r="K77" i="10"/>
  <c r="K78" i="10"/>
  <c r="K79" i="10"/>
  <c r="K80" i="10"/>
  <c r="K81" i="10"/>
  <c r="K82" i="10"/>
  <c r="K83" i="10"/>
  <c r="K84" i="10"/>
  <c r="K85" i="10"/>
  <c r="K86" i="10"/>
  <c r="K87" i="10"/>
  <c r="K88" i="10"/>
  <c r="K89" i="10"/>
  <c r="K90" i="10"/>
  <c r="K91" i="10"/>
  <c r="K92" i="10"/>
  <c r="K93" i="10"/>
  <c r="K94" i="10"/>
  <c r="K95" i="10"/>
  <c r="K96" i="10"/>
  <c r="K97" i="10"/>
  <c r="K98" i="10"/>
  <c r="K99" i="10"/>
  <c r="K100" i="10"/>
  <c r="K101" i="10"/>
  <c r="K102" i="10"/>
  <c r="K103" i="10"/>
  <c r="K104" i="10"/>
  <c r="K105" i="10"/>
  <c r="K106" i="10"/>
  <c r="K107" i="10"/>
  <c r="K108" i="10"/>
  <c r="K109" i="10"/>
  <c r="K110" i="10"/>
  <c r="K111" i="10"/>
  <c r="K112" i="10"/>
  <c r="K113" i="10"/>
  <c r="K114" i="10"/>
  <c r="K115" i="10"/>
  <c r="K116" i="10"/>
  <c r="K117" i="10"/>
  <c r="K118" i="10"/>
  <c r="K119" i="10"/>
  <c r="K120" i="10"/>
  <c r="K121" i="10"/>
  <c r="K122" i="10"/>
  <c r="K123" i="10"/>
  <c r="K124" i="10"/>
  <c r="K125" i="10"/>
  <c r="K126" i="10"/>
  <c r="K127" i="10"/>
  <c r="K128" i="10"/>
  <c r="K129" i="10"/>
  <c r="K130" i="10"/>
  <c r="K131" i="10"/>
  <c r="K132" i="10"/>
  <c r="K133" i="10"/>
  <c r="K134" i="10"/>
  <c r="K135" i="10"/>
  <c r="K136" i="10"/>
  <c r="K137" i="10"/>
  <c r="K138" i="10"/>
  <c r="K139" i="10"/>
  <c r="K140" i="10"/>
  <c r="K141" i="10"/>
  <c r="K142" i="10"/>
  <c r="K143" i="10"/>
  <c r="K144" i="10"/>
  <c r="K145" i="10"/>
  <c r="K146" i="10"/>
  <c r="K147" i="10"/>
  <c r="K148" i="10"/>
  <c r="K149" i="10"/>
  <c r="K150" i="10"/>
  <c r="K151" i="10"/>
  <c r="K152" i="10"/>
  <c r="K153" i="10"/>
  <c r="K154" i="10"/>
  <c r="K155" i="10"/>
  <c r="K156" i="10"/>
  <c r="K157" i="10"/>
  <c r="K158" i="10"/>
  <c r="K159" i="10"/>
  <c r="K160" i="10"/>
  <c r="K161" i="10"/>
  <c r="K162" i="10"/>
  <c r="K163" i="10"/>
  <c r="K164" i="10"/>
  <c r="K165" i="10"/>
  <c r="K166" i="10"/>
  <c r="K167" i="10"/>
  <c r="K168" i="10"/>
  <c r="K169" i="10"/>
  <c r="K170" i="10"/>
  <c r="K171" i="10"/>
  <c r="K172" i="10"/>
  <c r="K173" i="10"/>
  <c r="K174" i="10"/>
  <c r="K175" i="10"/>
  <c r="K176" i="10"/>
  <c r="K177" i="10"/>
  <c r="K178" i="10"/>
  <c r="K179" i="10"/>
  <c r="K180" i="10"/>
  <c r="K181" i="10"/>
  <c r="K182" i="10"/>
  <c r="K183" i="10"/>
  <c r="K184" i="10"/>
  <c r="K185" i="10"/>
  <c r="K186" i="10"/>
  <c r="K187" i="10"/>
  <c r="K188" i="10"/>
  <c r="K189" i="10"/>
  <c r="K190" i="10"/>
  <c r="K191" i="10"/>
  <c r="K192" i="10"/>
  <c r="K193" i="10"/>
  <c r="K194" i="10"/>
  <c r="K195" i="10"/>
  <c r="K196" i="10"/>
  <c r="K197" i="10"/>
  <c r="K198" i="10"/>
  <c r="K199" i="10"/>
  <c r="K200" i="10"/>
  <c r="K201" i="10"/>
  <c r="K202" i="10"/>
  <c r="K203" i="10"/>
  <c r="K204" i="10"/>
  <c r="K205" i="10"/>
  <c r="K206" i="10"/>
  <c r="K207" i="10"/>
  <c r="K208" i="10"/>
  <c r="K209" i="10"/>
  <c r="K210" i="10"/>
  <c r="K211" i="10"/>
  <c r="K212" i="10"/>
  <c r="K213" i="10"/>
  <c r="K214" i="10"/>
  <c r="K215" i="10"/>
  <c r="K216" i="10"/>
  <c r="K217" i="10"/>
  <c r="K218" i="10"/>
  <c r="K219" i="10"/>
  <c r="K220" i="10"/>
  <c r="K221" i="10"/>
  <c r="K222" i="10"/>
  <c r="K223" i="10"/>
  <c r="K224" i="10"/>
  <c r="K225" i="10"/>
  <c r="K226" i="10"/>
  <c r="K227" i="10"/>
  <c r="K228" i="10"/>
  <c r="K229" i="10"/>
  <c r="K230" i="10"/>
  <c r="K231" i="10"/>
  <c r="K232" i="10"/>
  <c r="K233" i="10"/>
  <c r="K234" i="10"/>
  <c r="K235" i="10"/>
  <c r="K236" i="10"/>
  <c r="K237" i="10"/>
  <c r="K238" i="10"/>
  <c r="K239" i="10"/>
  <c r="K240" i="10"/>
  <c r="K241" i="10"/>
  <c r="K242" i="10"/>
  <c r="K243" i="10"/>
  <c r="K244" i="10"/>
  <c r="K245" i="10"/>
  <c r="K246" i="10"/>
  <c r="K247" i="10"/>
  <c r="K248" i="10"/>
  <c r="K249" i="10"/>
  <c r="K250" i="10"/>
  <c r="K251" i="10"/>
  <c r="K252" i="10"/>
  <c r="K253" i="10"/>
  <c r="K254" i="10"/>
  <c r="K255" i="10"/>
  <c r="K256" i="10"/>
  <c r="K257" i="10"/>
  <c r="K258" i="10"/>
  <c r="K259" i="10"/>
  <c r="K260" i="10"/>
  <c r="K261" i="10"/>
  <c r="K262" i="10"/>
  <c r="K263" i="10"/>
  <c r="K264" i="10"/>
  <c r="K265" i="10"/>
  <c r="K266" i="10"/>
  <c r="K267" i="10"/>
  <c r="K268" i="10"/>
  <c r="K269" i="10"/>
  <c r="K270" i="10"/>
  <c r="K271" i="10"/>
  <c r="K272" i="10"/>
  <c r="K273" i="10"/>
  <c r="K274" i="10"/>
  <c r="K275" i="10"/>
  <c r="K276" i="10"/>
  <c r="K277" i="10"/>
  <c r="K278" i="10"/>
  <c r="K279" i="10"/>
  <c r="K280" i="10"/>
  <c r="K281" i="10"/>
  <c r="K282" i="10"/>
  <c r="K283" i="10"/>
  <c r="K284" i="10"/>
  <c r="K285" i="10"/>
  <c r="K286" i="10"/>
  <c r="K287" i="10"/>
  <c r="K288" i="10"/>
  <c r="K289" i="10"/>
  <c r="K290" i="10"/>
  <c r="K291" i="10"/>
  <c r="K292" i="10"/>
  <c r="K293" i="10"/>
  <c r="K294" i="10"/>
  <c r="K295" i="10"/>
  <c r="K296" i="10"/>
  <c r="K297" i="10"/>
  <c r="K298" i="10"/>
  <c r="K299" i="10"/>
  <c r="K300" i="10"/>
  <c r="K301" i="10"/>
  <c r="K302" i="10"/>
  <c r="K303" i="10"/>
  <c r="K304" i="10"/>
  <c r="K305" i="10"/>
  <c r="K306" i="10"/>
  <c r="K307" i="10"/>
  <c r="K308" i="10"/>
  <c r="K309" i="10"/>
  <c r="K310" i="10"/>
  <c r="K311" i="10"/>
  <c r="K312" i="10"/>
  <c r="K313" i="10"/>
  <c r="K314" i="10"/>
  <c r="K315" i="10"/>
  <c r="K316" i="10"/>
  <c r="K317" i="10"/>
  <c r="K318" i="10"/>
  <c r="K319" i="10"/>
  <c r="K320" i="10"/>
  <c r="K321" i="10"/>
  <c r="K322" i="10"/>
  <c r="K323" i="10"/>
  <c r="K324" i="10"/>
  <c r="K325" i="10"/>
  <c r="K326" i="10"/>
  <c r="K327" i="10"/>
  <c r="K328" i="10"/>
  <c r="K329" i="10"/>
  <c r="K330" i="10"/>
  <c r="K331" i="10"/>
  <c r="K332" i="10"/>
  <c r="K333" i="10"/>
  <c r="K334" i="10"/>
  <c r="K335" i="10"/>
  <c r="K336" i="10"/>
  <c r="K337" i="10"/>
  <c r="K338" i="10"/>
  <c r="K339" i="10"/>
  <c r="K340" i="10"/>
  <c r="K341" i="10"/>
  <c r="K342" i="10"/>
  <c r="K343" i="10"/>
  <c r="K344" i="10"/>
  <c r="K345" i="10"/>
  <c r="K346" i="10"/>
  <c r="K347" i="10"/>
  <c r="K348" i="10"/>
  <c r="K349" i="10"/>
  <c r="K350" i="10"/>
  <c r="K351" i="10"/>
  <c r="K352" i="10"/>
  <c r="K353" i="10"/>
  <c r="K354" i="10"/>
  <c r="K355" i="10"/>
  <c r="K356" i="10"/>
  <c r="K357" i="10"/>
  <c r="K358" i="10"/>
  <c r="K359" i="10"/>
  <c r="K360" i="10"/>
  <c r="K361" i="10"/>
  <c r="K362" i="10"/>
  <c r="K363" i="10"/>
  <c r="K364" i="10"/>
  <c r="K365" i="10"/>
  <c r="K366" i="10"/>
  <c r="K367" i="10"/>
  <c r="K368" i="10"/>
  <c r="K369" i="10"/>
  <c r="K370" i="10"/>
  <c r="K371" i="10"/>
  <c r="K372" i="10"/>
  <c r="K373" i="10"/>
  <c r="K374" i="10"/>
  <c r="K375" i="10"/>
  <c r="K376" i="10"/>
  <c r="K377" i="10"/>
  <c r="K378" i="10"/>
  <c r="K379" i="10"/>
  <c r="K380" i="10"/>
  <c r="K381" i="10"/>
  <c r="K382" i="10"/>
  <c r="K383" i="10"/>
  <c r="K384" i="10"/>
  <c r="K385" i="10"/>
  <c r="K386" i="10"/>
  <c r="K387" i="10"/>
  <c r="K388" i="10"/>
  <c r="K389" i="10"/>
  <c r="K390" i="10"/>
  <c r="K391" i="10"/>
  <c r="K392" i="10"/>
  <c r="K393" i="10"/>
  <c r="K394" i="10"/>
  <c r="K395" i="10"/>
  <c r="K396" i="10"/>
  <c r="K397" i="10"/>
  <c r="K398" i="10"/>
  <c r="K399" i="10"/>
  <c r="K400" i="10"/>
  <c r="K401" i="10"/>
  <c r="K402" i="10"/>
  <c r="K403" i="10"/>
  <c r="K404" i="10"/>
  <c r="K405" i="10"/>
  <c r="K406" i="10"/>
  <c r="K407" i="10"/>
  <c r="K408" i="10"/>
  <c r="K409" i="10"/>
  <c r="K410" i="10"/>
  <c r="K411" i="10"/>
  <c r="K412" i="10"/>
  <c r="K413" i="10"/>
  <c r="K414" i="10"/>
  <c r="K415" i="10"/>
  <c r="K416" i="10"/>
  <c r="K417" i="10"/>
  <c r="K418" i="10"/>
  <c r="K419" i="10"/>
  <c r="K420" i="10"/>
  <c r="K421" i="10"/>
  <c r="K422" i="10"/>
  <c r="K423" i="10"/>
  <c r="K424" i="10"/>
  <c r="K425" i="10"/>
  <c r="K426" i="10"/>
  <c r="K427" i="10"/>
  <c r="K428" i="10"/>
  <c r="K429" i="10"/>
  <c r="K430" i="10"/>
  <c r="K431" i="10"/>
  <c r="K432" i="10"/>
  <c r="K433" i="10"/>
  <c r="K434" i="10"/>
  <c r="K435" i="10"/>
  <c r="K436" i="10"/>
  <c r="K437" i="10"/>
  <c r="K438" i="10"/>
  <c r="K439" i="10"/>
  <c r="K440" i="10"/>
  <c r="K441" i="10"/>
  <c r="K442" i="10"/>
  <c r="K443" i="10"/>
  <c r="K444" i="10"/>
  <c r="K445" i="10"/>
  <c r="K446" i="10"/>
  <c r="K447" i="10"/>
  <c r="K448" i="10"/>
  <c r="K449" i="10"/>
  <c r="K450" i="10"/>
  <c r="K451" i="10"/>
  <c r="K452" i="10"/>
  <c r="K453" i="10"/>
  <c r="K454" i="10"/>
  <c r="K455" i="10"/>
  <c r="K456" i="10"/>
  <c r="K457" i="10"/>
  <c r="K458" i="10"/>
  <c r="K459" i="10"/>
  <c r="K460" i="10"/>
  <c r="K461" i="10"/>
  <c r="K462" i="10"/>
  <c r="K463" i="10"/>
  <c r="K464" i="10"/>
  <c r="K465" i="10"/>
  <c r="K466" i="10"/>
  <c r="K467" i="10"/>
  <c r="K468" i="10"/>
  <c r="K469" i="10"/>
  <c r="K470" i="10"/>
  <c r="K471" i="10"/>
  <c r="K472" i="10"/>
  <c r="K473" i="10"/>
  <c r="K474" i="10"/>
  <c r="K475" i="10"/>
  <c r="K476" i="10"/>
  <c r="K477" i="10"/>
  <c r="K478" i="10"/>
  <c r="K479" i="10"/>
  <c r="K480" i="10"/>
  <c r="K481" i="10"/>
  <c r="K482" i="10"/>
  <c r="K483" i="10"/>
  <c r="K484" i="10"/>
  <c r="K485" i="10"/>
  <c r="K486" i="10"/>
  <c r="K487" i="10"/>
  <c r="K488" i="10"/>
  <c r="K489" i="10"/>
  <c r="K490" i="10"/>
  <c r="K491" i="10"/>
  <c r="K492" i="10"/>
  <c r="K493" i="10"/>
  <c r="K494" i="10"/>
  <c r="K495" i="10"/>
  <c r="K496" i="10"/>
  <c r="K497" i="10"/>
  <c r="K498" i="10"/>
  <c r="K499" i="10"/>
  <c r="K500" i="10"/>
  <c r="K501" i="10"/>
  <c r="K502" i="10"/>
  <c r="K503" i="10"/>
  <c r="K504" i="10"/>
  <c r="K505" i="10"/>
  <c r="K506" i="10"/>
  <c r="K507" i="10"/>
  <c r="K508" i="10"/>
  <c r="K509" i="10"/>
  <c r="K510" i="10"/>
  <c r="K511" i="10"/>
  <c r="K512" i="10"/>
  <c r="K513" i="10"/>
  <c r="K514" i="10"/>
  <c r="K515" i="10"/>
  <c r="K516" i="10"/>
  <c r="K517" i="10"/>
  <c r="K518" i="10"/>
  <c r="K519" i="10"/>
  <c r="K520" i="10"/>
  <c r="K521" i="10"/>
  <c r="K522" i="10"/>
  <c r="K523" i="10"/>
  <c r="K524" i="10"/>
  <c r="K525" i="10"/>
  <c r="K526" i="10"/>
  <c r="K527" i="10"/>
  <c r="K528" i="10"/>
  <c r="K529" i="10"/>
  <c r="K530" i="10"/>
  <c r="K531" i="10"/>
  <c r="K532" i="10"/>
  <c r="K533" i="10"/>
  <c r="K534" i="10"/>
  <c r="K535" i="10"/>
  <c r="K536" i="10"/>
  <c r="K537" i="10"/>
  <c r="K538" i="10"/>
  <c r="K539" i="10"/>
  <c r="K540" i="10"/>
  <c r="K541" i="10"/>
  <c r="K542" i="10"/>
  <c r="K543" i="10"/>
  <c r="K544" i="10"/>
  <c r="K545" i="10"/>
  <c r="K546" i="10"/>
  <c r="K547" i="10"/>
  <c r="K548" i="10"/>
  <c r="K549" i="10"/>
  <c r="K550" i="10"/>
  <c r="K551" i="10"/>
  <c r="K552" i="10"/>
  <c r="K553" i="10"/>
  <c r="K554" i="10"/>
  <c r="K555" i="10"/>
  <c r="K556" i="10"/>
  <c r="K557" i="10"/>
  <c r="K558" i="10"/>
  <c r="K559" i="10"/>
  <c r="K560" i="10"/>
  <c r="K561" i="10"/>
  <c r="K562" i="10"/>
  <c r="K563" i="10"/>
  <c r="K564" i="10"/>
  <c r="K565" i="10"/>
  <c r="K566" i="10"/>
  <c r="K567" i="10"/>
  <c r="K568" i="10"/>
  <c r="K569" i="10"/>
  <c r="K570" i="10"/>
  <c r="K571" i="10"/>
  <c r="K572" i="10"/>
  <c r="K573" i="10"/>
  <c r="K574" i="10"/>
  <c r="K575" i="10"/>
  <c r="K576" i="10"/>
  <c r="K577" i="10"/>
  <c r="K578" i="10"/>
  <c r="K579" i="10"/>
  <c r="K580" i="10"/>
  <c r="K581" i="10"/>
  <c r="K582" i="10"/>
  <c r="K583" i="10"/>
  <c r="K584" i="10"/>
  <c r="K585" i="10"/>
  <c r="K586" i="10"/>
  <c r="K587" i="10"/>
  <c r="K588" i="10"/>
  <c r="K589" i="10"/>
  <c r="K590" i="10"/>
  <c r="K591" i="10"/>
  <c r="K592" i="10"/>
  <c r="K593" i="10"/>
  <c r="K594" i="10"/>
  <c r="K595" i="10"/>
  <c r="K596" i="10"/>
  <c r="K597" i="10"/>
  <c r="K598" i="10"/>
  <c r="K599" i="10"/>
  <c r="K600" i="10"/>
  <c r="K601" i="10"/>
  <c r="K602" i="10"/>
  <c r="K603" i="10"/>
  <c r="K604" i="10"/>
  <c r="K605" i="10"/>
  <c r="K606" i="10"/>
  <c r="K607" i="10"/>
  <c r="K608" i="10"/>
  <c r="K609" i="10"/>
  <c r="K610" i="10"/>
  <c r="K611" i="10"/>
  <c r="K612" i="10"/>
  <c r="K613" i="10"/>
  <c r="K614" i="10"/>
  <c r="K615" i="10"/>
  <c r="K616" i="10"/>
  <c r="K617" i="10"/>
  <c r="K618" i="10"/>
  <c r="K619" i="10"/>
  <c r="K620" i="10"/>
  <c r="K621" i="10"/>
  <c r="K622" i="10"/>
  <c r="K623" i="10"/>
  <c r="K624" i="10"/>
  <c r="K625" i="10"/>
  <c r="K626" i="10"/>
  <c r="K627" i="10"/>
  <c r="K628" i="10"/>
  <c r="K629" i="10"/>
  <c r="K630" i="10"/>
  <c r="K631" i="10"/>
  <c r="K632" i="10"/>
  <c r="K633" i="10"/>
  <c r="K634" i="10"/>
  <c r="K635" i="10"/>
  <c r="K636" i="10"/>
  <c r="K637" i="10"/>
  <c r="K638" i="10"/>
  <c r="K639" i="10"/>
  <c r="K640" i="10"/>
  <c r="K641" i="10"/>
  <c r="K642" i="10"/>
  <c r="K643" i="10"/>
  <c r="K644" i="10"/>
  <c r="K645" i="10"/>
  <c r="K646" i="10"/>
  <c r="K647" i="10"/>
  <c r="K648" i="10"/>
  <c r="K649" i="10"/>
  <c r="K650" i="10"/>
  <c r="K651" i="10"/>
  <c r="K652" i="10"/>
  <c r="K653" i="10"/>
  <c r="K654" i="10"/>
  <c r="K655" i="10"/>
  <c r="K656" i="10"/>
  <c r="K657" i="10"/>
  <c r="K658" i="10"/>
  <c r="K659" i="10"/>
  <c r="K660" i="10"/>
  <c r="K661" i="10"/>
  <c r="K662" i="10"/>
  <c r="K663" i="10"/>
  <c r="K664" i="10"/>
  <c r="K665" i="10"/>
  <c r="K666" i="10"/>
  <c r="K667" i="10"/>
  <c r="K668" i="10"/>
  <c r="K669" i="10"/>
  <c r="K670" i="10"/>
  <c r="K671" i="10"/>
  <c r="K672" i="10"/>
  <c r="K673" i="10"/>
  <c r="K674" i="10"/>
  <c r="K675" i="10"/>
  <c r="K676" i="10"/>
  <c r="K677" i="10"/>
  <c r="K678" i="10"/>
  <c r="K679" i="10"/>
  <c r="K680" i="10"/>
  <c r="K681" i="10"/>
  <c r="K682" i="10"/>
  <c r="K683" i="10"/>
  <c r="K684" i="10"/>
  <c r="K685" i="10"/>
  <c r="K686" i="10"/>
  <c r="K687" i="10"/>
  <c r="K688" i="10"/>
  <c r="K689" i="10"/>
  <c r="K690" i="10"/>
  <c r="K691" i="10"/>
  <c r="K692" i="10"/>
  <c r="K693" i="10"/>
  <c r="K694" i="10"/>
  <c r="K695" i="10"/>
  <c r="K696" i="10"/>
  <c r="K697" i="10"/>
  <c r="K698" i="10"/>
  <c r="K699" i="10"/>
  <c r="K700" i="10"/>
  <c r="K701" i="10"/>
  <c r="K702" i="10"/>
  <c r="K703" i="10"/>
  <c r="K704" i="10"/>
  <c r="K705" i="10"/>
  <c r="K706" i="10"/>
  <c r="K707" i="10"/>
  <c r="K708" i="10"/>
  <c r="K709" i="10"/>
  <c r="K710" i="10"/>
  <c r="K711" i="10"/>
  <c r="K712" i="10"/>
  <c r="K713" i="10"/>
  <c r="K714" i="10"/>
  <c r="K715" i="10"/>
  <c r="K716" i="10"/>
  <c r="K717" i="10"/>
  <c r="K718" i="10"/>
  <c r="K719" i="10"/>
  <c r="K720" i="10"/>
  <c r="K721" i="10"/>
  <c r="K722" i="10"/>
  <c r="K723" i="10"/>
  <c r="K724" i="10"/>
  <c r="K725" i="10"/>
  <c r="K726" i="10"/>
  <c r="K727" i="10"/>
  <c r="K728" i="10"/>
  <c r="K729" i="10"/>
  <c r="K730" i="10"/>
  <c r="K731" i="10"/>
  <c r="K732" i="10"/>
  <c r="K733" i="10"/>
  <c r="K734" i="10"/>
  <c r="K735" i="10"/>
  <c r="K736" i="10"/>
  <c r="K737" i="10"/>
  <c r="K738" i="10"/>
  <c r="K739" i="10"/>
  <c r="K740" i="10"/>
  <c r="K741" i="10"/>
  <c r="K742" i="10"/>
  <c r="K743" i="10"/>
  <c r="K744" i="10"/>
  <c r="K745" i="10"/>
  <c r="K746" i="10"/>
  <c r="K747" i="10"/>
  <c r="K748" i="10"/>
  <c r="K749" i="10"/>
  <c r="K750" i="10"/>
  <c r="K751" i="10"/>
  <c r="K752" i="10"/>
  <c r="K753" i="10"/>
  <c r="K754" i="10"/>
  <c r="K755" i="10"/>
  <c r="K756" i="10"/>
  <c r="K757" i="10"/>
  <c r="K758" i="10"/>
  <c r="K759" i="10"/>
  <c r="K760" i="10"/>
  <c r="K761" i="10"/>
  <c r="K762" i="10"/>
  <c r="K763" i="10"/>
  <c r="K764" i="10"/>
  <c r="K765" i="10"/>
  <c r="K766" i="10"/>
  <c r="K767" i="10"/>
  <c r="K768" i="10"/>
  <c r="K769" i="10"/>
  <c r="K770" i="10"/>
  <c r="K771" i="10"/>
  <c r="K772" i="10"/>
  <c r="K773" i="10"/>
  <c r="K774" i="10"/>
  <c r="K775" i="10"/>
  <c r="K776" i="10"/>
  <c r="K777" i="10"/>
  <c r="K778" i="10"/>
  <c r="K779" i="10"/>
  <c r="K780" i="10"/>
  <c r="K781" i="10"/>
  <c r="K782" i="10"/>
  <c r="K783" i="10"/>
  <c r="K784" i="10"/>
  <c r="K785" i="10"/>
  <c r="K786" i="10"/>
  <c r="K787" i="10"/>
  <c r="K788" i="10"/>
  <c r="K789" i="10"/>
  <c r="K790" i="10"/>
  <c r="K791" i="10"/>
  <c r="K792" i="10"/>
  <c r="K793" i="10"/>
  <c r="K794" i="10"/>
  <c r="K795" i="10"/>
  <c r="K796" i="10"/>
  <c r="K797" i="10"/>
  <c r="K798" i="10"/>
  <c r="K799" i="10"/>
  <c r="K800" i="10"/>
  <c r="K801" i="10"/>
  <c r="K802" i="10"/>
  <c r="K803" i="10"/>
  <c r="K804" i="10"/>
  <c r="K805" i="10"/>
  <c r="K806" i="10"/>
  <c r="K807" i="10"/>
  <c r="K808" i="10"/>
  <c r="K809" i="10"/>
  <c r="K810" i="10"/>
  <c r="K811" i="10"/>
  <c r="K812" i="10"/>
  <c r="K813" i="10"/>
  <c r="K814" i="10"/>
  <c r="K815" i="10"/>
  <c r="K816" i="10"/>
  <c r="K817" i="10"/>
  <c r="K818" i="10"/>
  <c r="K819" i="10"/>
  <c r="K820" i="10"/>
  <c r="K821" i="10"/>
  <c r="K822" i="10"/>
  <c r="K823" i="10"/>
  <c r="K824" i="10"/>
  <c r="K825" i="10"/>
  <c r="K826" i="10"/>
  <c r="K827" i="10"/>
  <c r="K828" i="10"/>
  <c r="K829" i="10"/>
  <c r="K830" i="10"/>
  <c r="K831" i="10"/>
  <c r="K832" i="10"/>
  <c r="K833" i="10"/>
  <c r="K834" i="10"/>
  <c r="K835" i="10"/>
  <c r="K836" i="10"/>
  <c r="K837" i="10"/>
  <c r="K838" i="10"/>
  <c r="K839" i="10"/>
  <c r="K840" i="10"/>
  <c r="K841" i="10"/>
  <c r="K842" i="10"/>
  <c r="K843" i="10"/>
  <c r="K844" i="10"/>
  <c r="K845" i="10"/>
  <c r="K846" i="10"/>
  <c r="K847" i="10"/>
  <c r="K848" i="10"/>
  <c r="K849" i="10"/>
  <c r="K850" i="10"/>
  <c r="K851" i="10"/>
  <c r="K852" i="10"/>
  <c r="K853" i="10"/>
  <c r="K854" i="10"/>
  <c r="K855" i="10"/>
  <c r="K856" i="10"/>
  <c r="K857" i="10"/>
  <c r="K858" i="10"/>
  <c r="K859" i="10"/>
  <c r="K860" i="10"/>
  <c r="K861" i="10"/>
  <c r="K862" i="10"/>
  <c r="K863" i="10"/>
  <c r="K864" i="10"/>
  <c r="K865" i="10"/>
  <c r="K866" i="10"/>
  <c r="K867" i="10"/>
  <c r="K868" i="10"/>
  <c r="K869" i="10"/>
  <c r="K870" i="10"/>
  <c r="K871" i="10"/>
  <c r="K872" i="10"/>
  <c r="K873" i="10"/>
  <c r="K874" i="10"/>
  <c r="K875" i="10"/>
  <c r="K876" i="10"/>
  <c r="K877" i="10"/>
  <c r="K878" i="10"/>
  <c r="K879" i="10"/>
  <c r="K880" i="10"/>
  <c r="K881" i="10"/>
  <c r="K882" i="10"/>
  <c r="K883" i="10"/>
  <c r="K884" i="10"/>
  <c r="K885" i="10"/>
  <c r="K886" i="10"/>
  <c r="K887" i="10"/>
  <c r="K888" i="10"/>
  <c r="K889" i="10"/>
  <c r="K890" i="10"/>
  <c r="K891" i="10"/>
  <c r="K892" i="10"/>
  <c r="K893" i="10"/>
  <c r="K894" i="10"/>
  <c r="K895" i="10"/>
  <c r="K896" i="10"/>
  <c r="K897" i="10"/>
  <c r="K898" i="10"/>
  <c r="K899" i="10"/>
  <c r="K900" i="10"/>
  <c r="K901" i="10"/>
  <c r="K902" i="10"/>
  <c r="K903" i="10"/>
  <c r="K904" i="10"/>
  <c r="K905" i="10"/>
  <c r="K906" i="10"/>
  <c r="K907" i="10"/>
  <c r="K908" i="10"/>
  <c r="K909" i="10"/>
  <c r="K910" i="10"/>
  <c r="K911" i="10"/>
  <c r="K912" i="10"/>
  <c r="K913" i="10"/>
  <c r="K914" i="10"/>
  <c r="K915" i="10"/>
  <c r="K916" i="10"/>
  <c r="K917" i="10"/>
  <c r="K918" i="10"/>
  <c r="K919" i="10"/>
  <c r="K920" i="10"/>
  <c r="K921" i="10"/>
  <c r="K922" i="10"/>
  <c r="K923" i="10"/>
  <c r="K924" i="10"/>
  <c r="K925" i="10"/>
  <c r="K926" i="10"/>
  <c r="K927" i="10"/>
  <c r="K928" i="10"/>
  <c r="K929" i="10"/>
  <c r="K930" i="10"/>
  <c r="K931" i="10"/>
  <c r="K932" i="10"/>
  <c r="K933" i="10"/>
  <c r="K934" i="10"/>
  <c r="K935" i="10"/>
  <c r="K936" i="10"/>
  <c r="K937" i="10"/>
  <c r="K938" i="10"/>
  <c r="K939" i="10"/>
  <c r="K940" i="10"/>
  <c r="K941" i="10"/>
  <c r="K942" i="10"/>
  <c r="K943" i="10"/>
  <c r="K944" i="10"/>
  <c r="K945" i="10"/>
  <c r="K946" i="10"/>
  <c r="K947" i="10"/>
  <c r="K948" i="10"/>
  <c r="K949" i="10"/>
  <c r="K950" i="10"/>
  <c r="K951" i="10"/>
  <c r="K952" i="10"/>
  <c r="K953" i="10"/>
  <c r="K954" i="10"/>
  <c r="K955" i="10"/>
  <c r="K956" i="10"/>
  <c r="K957" i="10"/>
  <c r="K958" i="10"/>
  <c r="K959" i="10"/>
  <c r="K960" i="10"/>
  <c r="K961" i="10"/>
  <c r="K962" i="10"/>
  <c r="K963" i="10"/>
  <c r="K964" i="10"/>
  <c r="K965" i="10"/>
  <c r="K966" i="10"/>
  <c r="K967" i="10"/>
  <c r="K968" i="10"/>
  <c r="K969" i="10"/>
  <c r="K970" i="10"/>
  <c r="K971" i="10"/>
  <c r="K972" i="10"/>
  <c r="K973" i="10"/>
  <c r="K974" i="10"/>
  <c r="K975" i="10"/>
  <c r="K976" i="10"/>
  <c r="K977" i="10"/>
  <c r="K978" i="10"/>
  <c r="K979" i="10"/>
  <c r="K980" i="10"/>
  <c r="K981" i="10"/>
  <c r="K982" i="10"/>
  <c r="K983" i="10"/>
  <c r="K984" i="10"/>
  <c r="K985" i="10"/>
  <c r="K986" i="10"/>
  <c r="K987" i="10"/>
  <c r="K988" i="10"/>
  <c r="K989" i="10"/>
  <c r="K990" i="10"/>
  <c r="K991" i="10"/>
  <c r="K992" i="10"/>
  <c r="K993" i="10"/>
  <c r="K994" i="10"/>
  <c r="K995" i="10"/>
  <c r="K996" i="10"/>
  <c r="K997" i="10"/>
  <c r="K998" i="10"/>
  <c r="K999" i="10"/>
  <c r="K1000" i="10"/>
  <c r="K1001" i="10"/>
  <c r="K1002" i="10"/>
  <c r="K1003" i="10"/>
  <c r="K1004" i="10"/>
  <c r="K1005" i="10"/>
  <c r="K1006" i="10"/>
  <c r="K1007" i="10"/>
  <c r="K1008" i="10"/>
  <c r="K1009" i="10"/>
  <c r="K1010" i="10"/>
  <c r="K1011" i="10"/>
  <c r="K1012" i="10"/>
  <c r="K1013" i="10"/>
  <c r="K1014" i="10"/>
  <c r="K1015" i="10"/>
  <c r="K1016" i="10"/>
  <c r="K1017" i="10"/>
  <c r="K1018" i="10"/>
  <c r="K1019" i="10"/>
  <c r="K1020" i="10"/>
  <c r="K1021" i="10"/>
  <c r="K1022" i="10"/>
  <c r="K1023" i="10"/>
  <c r="K1024" i="10"/>
  <c r="K1025" i="10"/>
  <c r="K1026" i="10"/>
  <c r="K1027" i="10"/>
  <c r="K1028" i="10"/>
  <c r="K1029" i="10"/>
  <c r="K1030" i="10"/>
  <c r="K1031" i="10"/>
  <c r="K1032" i="10"/>
  <c r="K1033" i="10"/>
  <c r="K1034" i="10"/>
  <c r="K1035" i="10"/>
  <c r="K1036" i="10"/>
  <c r="K1037" i="10"/>
  <c r="K1038" i="10"/>
  <c r="K1039" i="10"/>
  <c r="K1040" i="10"/>
  <c r="K1041" i="10"/>
  <c r="K1042" i="10"/>
  <c r="K1043" i="10"/>
  <c r="K1044" i="10"/>
  <c r="K1045" i="10"/>
  <c r="K1046" i="10"/>
  <c r="K1047" i="10"/>
  <c r="K1048" i="10"/>
  <c r="K1049" i="10"/>
  <c r="K1050" i="10"/>
  <c r="K1051" i="10"/>
  <c r="K1052" i="10"/>
  <c r="K1053" i="10"/>
  <c r="K1054" i="10"/>
  <c r="K1055" i="10"/>
  <c r="K1056" i="10"/>
  <c r="K1057" i="10"/>
  <c r="K1058" i="10"/>
  <c r="K1059" i="10"/>
  <c r="K1060" i="10"/>
  <c r="K1061" i="10"/>
  <c r="K1062" i="10"/>
  <c r="K1063" i="10"/>
  <c r="K1064" i="10"/>
  <c r="K1065" i="10"/>
  <c r="K1066" i="10"/>
  <c r="K1067" i="10"/>
  <c r="K1068" i="10"/>
  <c r="K1069" i="10"/>
  <c r="K1070" i="10"/>
  <c r="K1071" i="10"/>
  <c r="K1072" i="10"/>
  <c r="K1073" i="10"/>
  <c r="K1074" i="10"/>
  <c r="K1075" i="10"/>
  <c r="K1076" i="10"/>
  <c r="K1077" i="10"/>
  <c r="K1078" i="10"/>
  <c r="K1079" i="10"/>
  <c r="K1080" i="10"/>
  <c r="K1081" i="10"/>
  <c r="K1082" i="10"/>
  <c r="K1083" i="10"/>
  <c r="K1084" i="10"/>
  <c r="K1085" i="10"/>
  <c r="K1086" i="10"/>
  <c r="K1087" i="10"/>
  <c r="K1088" i="10"/>
  <c r="K1089" i="10"/>
  <c r="K1090" i="10"/>
  <c r="K1091" i="10"/>
  <c r="K1092" i="10"/>
  <c r="K1093" i="10"/>
  <c r="K1094" i="10"/>
  <c r="K1095" i="10"/>
  <c r="K1096" i="10"/>
  <c r="K1097" i="10"/>
  <c r="K1098" i="10"/>
  <c r="K1099" i="10"/>
  <c r="K1100" i="10"/>
  <c r="K1101" i="10"/>
  <c r="K1102" i="10"/>
  <c r="K1103" i="10"/>
  <c r="K1104" i="10"/>
  <c r="K1105" i="10"/>
  <c r="K1106" i="10"/>
  <c r="K1107" i="10"/>
  <c r="K1108" i="10"/>
  <c r="K1109" i="10"/>
  <c r="K1110" i="10"/>
  <c r="K1111" i="10"/>
  <c r="K1112" i="10"/>
  <c r="K1113" i="10"/>
  <c r="K1114" i="10"/>
  <c r="K1115" i="10"/>
  <c r="K1116" i="10"/>
  <c r="K1117" i="10"/>
  <c r="K1118" i="10"/>
  <c r="K1119" i="10"/>
  <c r="K1120" i="10"/>
  <c r="K1121" i="10"/>
  <c r="K1122" i="10"/>
  <c r="K1123" i="10"/>
  <c r="K1124" i="10"/>
  <c r="K1125" i="10"/>
  <c r="K1126" i="10"/>
  <c r="K1127" i="10"/>
  <c r="K1128" i="10"/>
  <c r="K1129" i="10"/>
  <c r="K1130" i="10"/>
  <c r="K1131" i="10"/>
  <c r="K1132" i="10"/>
  <c r="K1133" i="10"/>
  <c r="K1134" i="10"/>
  <c r="K1135" i="10"/>
  <c r="K1136" i="10"/>
  <c r="K1137" i="10"/>
  <c r="K1138" i="10"/>
  <c r="K1139" i="10"/>
  <c r="K1140" i="10"/>
  <c r="K1141" i="10"/>
  <c r="K1142" i="10"/>
  <c r="K1143" i="10"/>
  <c r="K1144" i="10"/>
  <c r="K1145" i="10"/>
  <c r="K1146" i="10"/>
  <c r="K1147" i="10"/>
  <c r="K1148" i="10"/>
  <c r="K1149" i="10"/>
  <c r="K1150" i="10"/>
  <c r="K1151" i="10"/>
  <c r="K1152" i="10"/>
  <c r="K1153" i="10"/>
  <c r="K1154" i="10"/>
  <c r="K1155" i="10"/>
  <c r="K1156" i="10"/>
  <c r="K1157" i="10"/>
  <c r="K1158" i="10"/>
  <c r="K1159" i="10"/>
  <c r="K1160" i="10"/>
  <c r="K1161" i="10"/>
  <c r="K1162" i="10"/>
  <c r="K1163" i="10"/>
  <c r="K1164" i="10"/>
  <c r="K1165" i="10"/>
  <c r="K1166" i="10"/>
  <c r="K1167" i="10"/>
  <c r="K1168" i="10"/>
  <c r="K1169" i="10"/>
  <c r="K1170" i="10"/>
  <c r="K1171" i="10"/>
  <c r="K1172" i="10"/>
  <c r="K1173" i="10"/>
  <c r="K1174" i="10"/>
  <c r="K1175" i="10"/>
  <c r="K1176" i="10"/>
  <c r="K1177" i="10"/>
  <c r="K1178" i="10"/>
  <c r="K1179" i="10"/>
  <c r="K1180" i="10"/>
  <c r="K1181" i="10"/>
  <c r="K1182" i="10"/>
  <c r="K1183" i="10"/>
  <c r="K1184" i="10"/>
  <c r="K1185" i="10"/>
  <c r="K1186" i="10"/>
  <c r="K1187" i="10"/>
  <c r="K1188" i="10"/>
  <c r="K1189" i="10"/>
  <c r="K1190" i="10"/>
  <c r="K1191" i="10"/>
  <c r="K1192" i="10"/>
  <c r="K1193" i="10"/>
  <c r="K1194" i="10"/>
  <c r="K1195" i="10"/>
  <c r="K1196" i="10"/>
  <c r="K1197" i="10"/>
  <c r="K1198" i="10"/>
  <c r="K1199" i="10"/>
  <c r="K1200" i="10"/>
  <c r="K1201" i="10"/>
  <c r="K2" i="10"/>
  <c r="H6" i="10"/>
  <c r="H7" i="10"/>
  <c r="H8" i="10"/>
  <c r="H9" i="10"/>
  <c r="H10" i="10"/>
  <c r="H11" i="10"/>
  <c r="H12" i="10"/>
  <c r="H13" i="10"/>
  <c r="H14" i="10"/>
  <c r="H15" i="10"/>
  <c r="H16" i="10"/>
  <c r="H17" i="10"/>
  <c r="H18" i="10"/>
  <c r="H19" i="10"/>
  <c r="H20" i="10"/>
  <c r="H21" i="10"/>
  <c r="H22" i="10"/>
  <c r="H23" i="10"/>
  <c r="H24" i="10"/>
  <c r="H25" i="10"/>
  <c r="H26" i="10"/>
  <c r="H27" i="10"/>
  <c r="H28" i="10"/>
  <c r="H29" i="10"/>
  <c r="H30" i="10"/>
  <c r="H2" i="10"/>
  <c r="H3" i="10"/>
  <c r="H4" i="10"/>
  <c r="H5" i="10"/>
  <c r="E25" i="8" l="1"/>
  <c r="E24" i="8"/>
  <c r="L24" i="8"/>
  <c r="E22" i="8"/>
  <c r="L25" i="8"/>
  <c r="L22" i="8"/>
  <c r="L27" i="8"/>
  <c r="E27" i="8"/>
  <c r="E26" i="8"/>
  <c r="L26" i="8"/>
  <c r="E23" i="8"/>
  <c r="L23" i="8"/>
  <c r="R32" i="8"/>
  <c r="G31" i="8" l="1"/>
  <c r="T32" i="8"/>
  <c r="V32" i="8"/>
  <c r="U32" i="8"/>
  <c r="S32" i="8"/>
  <c r="L33" i="8" l="1"/>
  <c r="P31" i="8"/>
  <c r="G33" i="8"/>
  <c r="G32" i="8"/>
  <c r="K61" i="8" l="1"/>
</calcChain>
</file>

<file path=xl/comments1.xml><?xml version="1.0" encoding="utf-8"?>
<comments xmlns="http://schemas.openxmlformats.org/spreadsheetml/2006/main">
  <authors>
    <author>User</author>
  </authors>
  <commentList>
    <comment ref="C3" authorId="0">
      <text>
        <r>
          <rPr>
            <b/>
            <sz val="9"/>
            <color indexed="81"/>
            <rFont val="Tahoma"/>
            <family val="2"/>
          </rPr>
          <t xml:space="preserve">Note for Students:
</t>
        </r>
        <r>
          <rPr>
            <b/>
            <sz val="10"/>
            <color indexed="10"/>
            <rFont val="Tahoma"/>
            <family val="2"/>
          </rPr>
          <t>This form will work appropriately with desktop/laptop devices with "Office 2010"</t>
        </r>
      </text>
    </comment>
    <comment ref="L7" authorId="0">
      <text>
        <r>
          <rPr>
            <b/>
            <sz val="12"/>
            <color indexed="81"/>
            <rFont val="Tahoma"/>
            <family val="2"/>
          </rPr>
          <t>Note for Students:</t>
        </r>
        <r>
          <rPr>
            <sz val="9"/>
            <color indexed="81"/>
            <rFont val="Tahoma"/>
            <family val="2"/>
          </rPr>
          <t xml:space="preserve">
</t>
        </r>
        <r>
          <rPr>
            <b/>
            <sz val="12"/>
            <color indexed="10"/>
            <rFont val="Tahoma"/>
            <family val="2"/>
          </rPr>
          <t>Need to fill-up Department field first to get the Program name properly from Drop-Down list!!
Please ensure to put program properly, otherwise you will not get your desired Course Codes in the Course Selection Fields.</t>
        </r>
      </text>
    </comment>
    <comment ref="E22" authorId="0">
      <text>
        <r>
          <rPr>
            <b/>
            <sz val="9"/>
            <color indexed="81"/>
            <rFont val="Tahoma"/>
            <family val="2"/>
          </rPr>
          <t>Note For Students:</t>
        </r>
        <r>
          <rPr>
            <b/>
            <sz val="12"/>
            <color indexed="10"/>
            <rFont val="Tahoma"/>
            <family val="2"/>
          </rPr>
          <t xml:space="preserve">
You need to put Course Code properly, then the Course Title and Credit will appear automatically!!</t>
        </r>
      </text>
    </comment>
    <comment ref="E45" authorId="0">
      <text>
        <r>
          <rPr>
            <b/>
            <sz val="12"/>
            <color indexed="81"/>
            <rFont val="Tahoma"/>
            <family val="2"/>
          </rPr>
          <t>Note for Students:</t>
        </r>
        <r>
          <rPr>
            <b/>
            <sz val="9"/>
            <color indexed="81"/>
            <rFont val="Tahoma"/>
            <family val="2"/>
          </rPr>
          <t xml:space="preserve">
</t>
        </r>
        <r>
          <rPr>
            <b/>
            <sz val="12"/>
            <color indexed="10"/>
            <rFont val="Tahoma"/>
            <family val="2"/>
          </rPr>
          <t>Please put your approved tuition fees waiver (e.g. 0%, 30%, 40% ...etc.). Otherwise you will not get your payable amount.</t>
        </r>
      </text>
    </comment>
  </commentList>
</comments>
</file>

<file path=xl/sharedStrings.xml><?xml version="1.0" encoding="utf-8"?>
<sst xmlns="http://schemas.openxmlformats.org/spreadsheetml/2006/main" count="2811" uniqueCount="2301">
  <si>
    <t>If ‘Yes’ list the course(s) below:</t>
  </si>
  <si>
    <t>Course Code</t>
  </si>
  <si>
    <t>Credits</t>
  </si>
  <si>
    <t>Remarks:</t>
  </si>
  <si>
    <t xml:space="preserve">       Course Title</t>
  </si>
  <si>
    <t xml:space="preserve"> </t>
  </si>
  <si>
    <t>Fail</t>
  </si>
  <si>
    <t>Drop</t>
  </si>
  <si>
    <t>North East University Bangladesh</t>
  </si>
  <si>
    <t>(i)</t>
  </si>
  <si>
    <t>(ii)</t>
  </si>
  <si>
    <t>(iii)</t>
  </si>
  <si>
    <t>(iv)</t>
  </si>
  <si>
    <t>(v)</t>
  </si>
  <si>
    <t>(vi)</t>
  </si>
  <si>
    <t xml:space="preserve">Signature of the Student </t>
  </si>
  <si>
    <t>(vii)</t>
  </si>
  <si>
    <t>(viii)</t>
  </si>
  <si>
    <t>(ix)</t>
  </si>
  <si>
    <t>(x)</t>
  </si>
  <si>
    <t>(xi)</t>
  </si>
  <si>
    <t>(xii)</t>
  </si>
  <si>
    <t xml:space="preserve">Course Advisor </t>
  </si>
  <si>
    <t>Head of the Department</t>
  </si>
  <si>
    <t>For Office Use</t>
  </si>
  <si>
    <t xml:space="preserve">Date: </t>
  </si>
  <si>
    <t>Accounts Office</t>
  </si>
  <si>
    <t>Exam Office</t>
  </si>
  <si>
    <t>Students should submit this registration form after duly filled-up.</t>
  </si>
  <si>
    <t>Drop/fail checked by (signature) :</t>
  </si>
  <si>
    <t>Total Payable for this semester</t>
  </si>
  <si>
    <r>
      <rPr>
        <b/>
        <sz val="12"/>
        <color theme="1"/>
        <rFont val="Wingdings"/>
        <charset val="2"/>
      </rPr>
      <t>Æ</t>
    </r>
    <r>
      <rPr>
        <sz val="11"/>
        <color theme="1"/>
        <rFont val="Calibri"/>
        <family val="2"/>
        <scheme val="minor"/>
      </rPr>
      <t xml:space="preserve"> Students are advised to submit the filled up registration form to the Accounts office having signed by Course advisor and Departmental Head. </t>
    </r>
  </si>
  <si>
    <r>
      <rPr>
        <b/>
        <sz val="12"/>
        <color theme="1"/>
        <rFont val="Wingdings"/>
        <charset val="2"/>
      </rPr>
      <t>Æ</t>
    </r>
    <r>
      <rPr>
        <b/>
        <sz val="11"/>
        <color theme="1"/>
        <rFont val="Calibri"/>
        <family val="2"/>
        <scheme val="minor"/>
      </rPr>
      <t xml:space="preserve"> </t>
    </r>
    <r>
      <rPr>
        <sz val="11"/>
        <color theme="1"/>
        <rFont val="Calibri"/>
        <family val="2"/>
        <scheme val="minor"/>
      </rPr>
      <t>For withdrawal of course(s), students must apply to the Head of the Discipline through the course advisor in two weeks' time after the course registration and placing the same for necessary update to the Accounts office and Office of the Controller of Examinations.</t>
    </r>
  </si>
  <si>
    <t>Department:</t>
  </si>
  <si>
    <t>Payment Details:</t>
  </si>
  <si>
    <t>Rocket</t>
  </si>
  <si>
    <t>Rocket:</t>
  </si>
  <si>
    <t xml:space="preserve">Payment Amount: </t>
  </si>
  <si>
    <t>Payment Date</t>
  </si>
  <si>
    <t>Mobile Banking Operator:</t>
  </si>
  <si>
    <t>bKash</t>
  </si>
  <si>
    <t>Yes</t>
  </si>
  <si>
    <t>No</t>
  </si>
  <si>
    <t>Select Operator</t>
  </si>
  <si>
    <t>Transaction ID:</t>
  </si>
  <si>
    <t>Payment Process</t>
  </si>
  <si>
    <t>Biller Name:</t>
  </si>
  <si>
    <t>Payment Process:</t>
  </si>
  <si>
    <t>1)</t>
  </si>
  <si>
    <t>Login Rocket App</t>
  </si>
  <si>
    <t>Enter PIN Number and Press Confirm</t>
  </si>
  <si>
    <t>2)</t>
  </si>
  <si>
    <t>3)</t>
  </si>
  <si>
    <t>4)</t>
  </si>
  <si>
    <t>5)</t>
  </si>
  <si>
    <t>6)</t>
  </si>
  <si>
    <t>7)</t>
  </si>
  <si>
    <t>8)</t>
  </si>
  <si>
    <r>
      <t xml:space="preserve">Select </t>
    </r>
    <r>
      <rPr>
        <b/>
        <sz val="12"/>
        <color rgb="FFFF0000"/>
        <rFont val="Calibri"/>
        <family val="2"/>
        <scheme val="minor"/>
      </rPr>
      <t>"Bill Pay"</t>
    </r>
    <r>
      <rPr>
        <sz val="11"/>
        <color theme="1"/>
        <rFont val="Calibri"/>
        <family val="2"/>
        <scheme val="minor"/>
      </rPr>
      <t xml:space="preserve"> Option</t>
    </r>
  </si>
  <si>
    <r>
      <t>Write Biller ID</t>
    </r>
    <r>
      <rPr>
        <sz val="11"/>
        <color rgb="FFFF0000"/>
        <rFont val="Calibri"/>
        <family val="2"/>
        <scheme val="minor"/>
      </rPr>
      <t xml:space="preserve"> </t>
    </r>
    <r>
      <rPr>
        <b/>
        <sz val="12"/>
        <color rgb="FFFF0000"/>
        <rFont val="Calibri"/>
        <family val="2"/>
        <scheme val="minor"/>
      </rPr>
      <t>"2958"</t>
    </r>
    <r>
      <rPr>
        <sz val="11"/>
        <color theme="1"/>
        <rFont val="Calibri"/>
        <family val="2"/>
        <scheme val="minor"/>
      </rPr>
      <t xml:space="preserve"> in search option</t>
    </r>
  </si>
  <si>
    <r>
      <t xml:space="preserve">Write </t>
    </r>
    <r>
      <rPr>
        <b/>
        <sz val="12"/>
        <color rgb="FFFF0000"/>
        <rFont val="Calibri"/>
        <family val="2"/>
        <scheme val="minor"/>
      </rPr>
      <t>12 digit Student ID</t>
    </r>
    <r>
      <rPr>
        <sz val="11"/>
        <color rgb="FFFF0000"/>
        <rFont val="Calibri"/>
        <family val="2"/>
        <scheme val="minor"/>
      </rPr>
      <t xml:space="preserve"> </t>
    </r>
    <r>
      <rPr>
        <sz val="11"/>
        <color theme="1"/>
        <rFont val="Calibri"/>
        <family val="2"/>
        <scheme val="minor"/>
      </rPr>
      <t>in Bill No option</t>
    </r>
  </si>
  <si>
    <r>
      <t xml:space="preserve">In Pay for option, if select </t>
    </r>
    <r>
      <rPr>
        <b/>
        <sz val="11"/>
        <color rgb="FFFF0000"/>
        <rFont val="Calibri"/>
        <family val="2"/>
        <scheme val="minor"/>
      </rPr>
      <t>"Other"</t>
    </r>
    <r>
      <rPr>
        <sz val="11"/>
        <color theme="1"/>
        <rFont val="Calibri"/>
        <family val="2"/>
        <scheme val="minor"/>
      </rPr>
      <t xml:space="preserve"> give your</t>
    </r>
    <r>
      <rPr>
        <b/>
        <sz val="11"/>
        <color rgb="FFFF0000"/>
        <rFont val="Calibri"/>
        <family val="2"/>
        <scheme val="minor"/>
      </rPr>
      <t xml:space="preserve"> mobile number</t>
    </r>
  </si>
  <si>
    <r>
      <t xml:space="preserve">Enter </t>
    </r>
    <r>
      <rPr>
        <b/>
        <sz val="11"/>
        <color rgb="FFFF0000"/>
        <rFont val="Calibri"/>
        <family val="2"/>
        <scheme val="minor"/>
      </rPr>
      <t>Fee Amount</t>
    </r>
    <r>
      <rPr>
        <sz val="11"/>
        <color theme="1"/>
        <rFont val="Calibri"/>
        <family val="2"/>
        <scheme val="minor"/>
      </rPr>
      <t xml:space="preserve"> and submit</t>
    </r>
  </si>
  <si>
    <r>
      <t xml:space="preserve">After successful payment save </t>
    </r>
    <r>
      <rPr>
        <b/>
        <sz val="12"/>
        <color rgb="FFFF0000"/>
        <rFont val="Calibri"/>
        <family val="2"/>
        <scheme val="minor"/>
      </rPr>
      <t>"Transaction ID, Sender No., Payment Date &amp; Amount"</t>
    </r>
  </si>
  <si>
    <t>bKash:</t>
  </si>
  <si>
    <t>Merchant Account No: 01755-566994</t>
  </si>
  <si>
    <t>Merchant Name: North East University Bangladesh</t>
  </si>
  <si>
    <t>Login bKash App</t>
  </si>
  <si>
    <r>
      <t xml:space="preserve">Select </t>
    </r>
    <r>
      <rPr>
        <b/>
        <sz val="12"/>
        <color rgb="FFFF0000"/>
        <rFont val="Calibri"/>
        <family val="2"/>
        <scheme val="minor"/>
      </rPr>
      <t>"Make Payment"</t>
    </r>
    <r>
      <rPr>
        <sz val="11"/>
        <color theme="1"/>
        <rFont val="Calibri"/>
        <family val="2"/>
        <scheme val="minor"/>
      </rPr>
      <t xml:space="preserve"> Option</t>
    </r>
  </si>
  <si>
    <r>
      <t>Write Merchant Account No.</t>
    </r>
    <r>
      <rPr>
        <sz val="11"/>
        <color rgb="FFFF0000"/>
        <rFont val="Calibri"/>
        <family val="2"/>
        <scheme val="minor"/>
      </rPr>
      <t xml:space="preserve"> </t>
    </r>
    <r>
      <rPr>
        <b/>
        <sz val="12"/>
        <color rgb="FFFF0000"/>
        <rFont val="Calibri"/>
        <family val="2"/>
        <scheme val="minor"/>
      </rPr>
      <t>"01755-566994"</t>
    </r>
  </si>
  <si>
    <r>
      <t xml:space="preserve">Enter </t>
    </r>
    <r>
      <rPr>
        <b/>
        <sz val="11"/>
        <color rgb="FFFF0000"/>
        <rFont val="Calibri"/>
        <family val="2"/>
        <scheme val="minor"/>
      </rPr>
      <t>Fee Amount</t>
    </r>
    <r>
      <rPr>
        <sz val="11"/>
        <color theme="1"/>
        <rFont val="Calibri"/>
        <family val="2"/>
        <scheme val="minor"/>
      </rPr>
      <t xml:space="preserve"> </t>
    </r>
  </si>
  <si>
    <r>
      <t xml:space="preserve">Write </t>
    </r>
    <r>
      <rPr>
        <b/>
        <sz val="12"/>
        <color rgb="FFFF0000"/>
        <rFont val="Calibri"/>
        <family val="2"/>
        <scheme val="minor"/>
      </rPr>
      <t>12 digit Student ID</t>
    </r>
    <r>
      <rPr>
        <sz val="11"/>
        <color rgb="FFFF0000"/>
        <rFont val="Calibri"/>
        <family val="2"/>
        <scheme val="minor"/>
      </rPr>
      <t xml:space="preserve"> </t>
    </r>
    <r>
      <rPr>
        <sz val="11"/>
        <color theme="1"/>
        <rFont val="Calibri"/>
        <family val="2"/>
        <scheme val="minor"/>
      </rPr>
      <t>in Referance Option</t>
    </r>
  </si>
  <si>
    <r>
      <t xml:space="preserve">Enter </t>
    </r>
    <r>
      <rPr>
        <sz val="11"/>
        <rFont val="Calibri"/>
        <family val="2"/>
        <scheme val="minor"/>
      </rPr>
      <t>PIN Number</t>
    </r>
  </si>
  <si>
    <t>Tab to confirm payment</t>
  </si>
  <si>
    <t>Program :</t>
  </si>
  <si>
    <t xml:space="preserve">Section (If any): </t>
  </si>
  <si>
    <t xml:space="preserve">Semester(s) Number: </t>
  </si>
  <si>
    <t>Fall Semester</t>
  </si>
  <si>
    <t>Select Semester</t>
  </si>
  <si>
    <r>
      <t xml:space="preserve">Did you </t>
    </r>
    <r>
      <rPr>
        <b/>
        <sz val="11"/>
        <color theme="1"/>
        <rFont val="Times New Roman"/>
        <family val="1"/>
      </rPr>
      <t xml:space="preserve">drop / fail </t>
    </r>
    <r>
      <rPr>
        <sz val="11"/>
        <color theme="1"/>
        <rFont val="Times New Roman"/>
        <family val="1"/>
      </rPr>
      <t>in</t>
    </r>
    <r>
      <rPr>
        <b/>
        <sz val="11"/>
        <color theme="1"/>
        <rFont val="Times New Roman"/>
        <family val="1"/>
      </rPr>
      <t xml:space="preserve"> </t>
    </r>
    <r>
      <rPr>
        <sz val="10"/>
        <color theme="1"/>
        <rFont val="Times New Roman"/>
        <family val="1"/>
      </rPr>
      <t>any course(s) in previous semester(s) ?</t>
    </r>
  </si>
  <si>
    <t>Select</t>
  </si>
  <si>
    <t xml:space="preserve">Please Select </t>
  </si>
  <si>
    <t>Select if Drop/Fail/ Improvement *</t>
  </si>
  <si>
    <t>2 0 2</t>
  </si>
  <si>
    <t>Spring Semester</t>
  </si>
  <si>
    <t>Summer Semester</t>
  </si>
  <si>
    <t>* Mobile Number</t>
  </si>
  <si>
    <t>Sender Number*:</t>
  </si>
  <si>
    <t>Bank Payment:</t>
  </si>
  <si>
    <t>Bank</t>
  </si>
  <si>
    <t>DBBL - Dutch Bangla Bank Ltd.</t>
  </si>
  <si>
    <t>PBL - Pubali Bank Ltd.</t>
  </si>
  <si>
    <t>Select Bank</t>
  </si>
  <si>
    <t>OR (if paid at bank)</t>
  </si>
  <si>
    <t>BUS-101</t>
  </si>
  <si>
    <t>Fail/Improvement</t>
  </si>
  <si>
    <t>Regular/Drop</t>
  </si>
  <si>
    <t xml:space="preserve">Regular/Drop credits taken </t>
  </si>
  <si>
    <t>Re-Take credits taken</t>
  </si>
  <si>
    <t>Waiver %</t>
  </si>
  <si>
    <t>Number of Non Credit Course:</t>
  </si>
  <si>
    <t>Non-Credit</t>
  </si>
  <si>
    <t>Total credits:</t>
  </si>
  <si>
    <t>Tuition Fee</t>
  </si>
  <si>
    <t>Programs</t>
  </si>
  <si>
    <t>Courses</t>
  </si>
  <si>
    <t>BBA</t>
  </si>
  <si>
    <t>MPH</t>
  </si>
  <si>
    <t>Course Title</t>
  </si>
  <si>
    <t>Credit</t>
  </si>
  <si>
    <t>Introduction to Business</t>
  </si>
  <si>
    <t>CSE-113</t>
  </si>
  <si>
    <t>B.A. (Hons) in English</t>
  </si>
  <si>
    <t>LL.B (Hons)</t>
  </si>
  <si>
    <t>BSS. (Hons) in ASSW</t>
  </si>
  <si>
    <t>EMBA</t>
  </si>
  <si>
    <t>M.A. in English</t>
  </si>
  <si>
    <t>LL.M (Two Year)</t>
  </si>
  <si>
    <t>MDS</t>
  </si>
  <si>
    <t>MSc. in Mathematics</t>
  </si>
  <si>
    <t>BUS-541</t>
  </si>
  <si>
    <t>BUS-545</t>
  </si>
  <si>
    <t>BUS-547</t>
  </si>
  <si>
    <t>Department</t>
  </si>
  <si>
    <t>Business Administration</t>
  </si>
  <si>
    <t>English</t>
  </si>
  <si>
    <t>Law and Justice</t>
  </si>
  <si>
    <t>Public Health</t>
  </si>
  <si>
    <t>Applied Soc. &amp; Soc. Work (ASSW)</t>
  </si>
  <si>
    <t>Courses taken in current semester (&gt;&gt;including Re-take courses, if any, from the above table)</t>
  </si>
  <si>
    <t>BSc. (Engg) in CSE</t>
  </si>
  <si>
    <t>Activity Fee</t>
  </si>
  <si>
    <t>Library Semester Fee</t>
  </si>
  <si>
    <t>Lab fee</t>
  </si>
  <si>
    <t>Admission Fee</t>
  </si>
  <si>
    <t>Non Credit Course</t>
  </si>
  <si>
    <t>MBA</t>
  </si>
  <si>
    <t>STA-523</t>
  </si>
  <si>
    <t>ECO-521</t>
  </si>
  <si>
    <t>Business Statistics</t>
  </si>
  <si>
    <t>Managerial Economics</t>
  </si>
  <si>
    <t>LL.M (One Year)</t>
  </si>
  <si>
    <t>ENG-111</t>
  </si>
  <si>
    <t>CSE-114</t>
  </si>
  <si>
    <t>UGE-123</t>
  </si>
  <si>
    <t>Bangladesh Studies</t>
  </si>
  <si>
    <t>***Enrolling a failed or Improvement course(s) will be treated as Re-Take.</t>
  </si>
  <si>
    <r>
      <t xml:space="preserve">*Please select </t>
    </r>
    <r>
      <rPr>
        <b/>
        <sz val="12"/>
        <color rgb="FFFF0000"/>
        <rFont val="Calibri"/>
        <family val="2"/>
        <scheme val="minor"/>
      </rPr>
      <t>Fail/Improvement</t>
    </r>
    <r>
      <rPr>
        <b/>
        <sz val="12"/>
        <color theme="1"/>
        <rFont val="Calibri"/>
        <family val="2"/>
        <scheme val="minor"/>
      </rPr>
      <t xml:space="preserve"> instead of Regular/Drop, if you have retake course(s) in the table.</t>
    </r>
  </si>
  <si>
    <t>Structured Programming Language</t>
  </si>
  <si>
    <t>VLOOKUP(I4&amp;I5,data,4,0)</t>
  </si>
  <si>
    <t>https://exceljet.net/formula/vlookup-with-multiple-critiera</t>
  </si>
  <si>
    <t>Vlookup joining formula</t>
  </si>
  <si>
    <t>Joint for Vlookup</t>
  </si>
  <si>
    <r>
      <t xml:space="preserve">**Please select </t>
    </r>
    <r>
      <rPr>
        <b/>
        <sz val="12"/>
        <color rgb="FFFF0000"/>
        <rFont val="Calibri"/>
        <family val="2"/>
        <scheme val="minor"/>
      </rPr>
      <t>No-Credit</t>
    </r>
    <r>
      <rPr>
        <b/>
        <sz val="12"/>
        <color theme="1"/>
        <rFont val="Calibri"/>
        <family val="2"/>
        <scheme val="minor"/>
      </rPr>
      <t xml:space="preserve"> instead of Regular/Drop, if you have taken Remidial English (i.e. ENG-011)</t>
    </r>
  </si>
  <si>
    <t>Fundamentals of English</t>
  </si>
  <si>
    <t>Introduction to Literature- I</t>
  </si>
  <si>
    <t>Introduction to Computer Application</t>
  </si>
  <si>
    <t>ENG-122</t>
  </si>
  <si>
    <t>CSE-106</t>
  </si>
  <si>
    <t>Introduction to Literature-II</t>
  </si>
  <si>
    <t>History of English Literature</t>
  </si>
  <si>
    <t>Business English</t>
  </si>
  <si>
    <t>GED-105</t>
  </si>
  <si>
    <t>ENG-132</t>
  </si>
  <si>
    <t>ENG-131</t>
  </si>
  <si>
    <t>ENG-108</t>
  </si>
  <si>
    <t xml:space="preserve">Composition </t>
  </si>
  <si>
    <t>Introduction to Linguistics</t>
  </si>
  <si>
    <t>European History</t>
  </si>
  <si>
    <t>History of  South Asia</t>
  </si>
  <si>
    <t>ENG-112</t>
  </si>
  <si>
    <t>ENG-121</t>
  </si>
  <si>
    <t>GED-111</t>
  </si>
  <si>
    <t>GED-110</t>
  </si>
  <si>
    <t>Elizabethan and Restoration Drama</t>
  </si>
  <si>
    <t>Shakespeare</t>
  </si>
  <si>
    <t xml:space="preserve"> Introduction to Psychology and Sociology</t>
  </si>
  <si>
    <t>ENG-221</t>
  </si>
  <si>
    <t>ENG-231</t>
  </si>
  <si>
    <t>GED-102</t>
  </si>
  <si>
    <t xml:space="preserve">  Victorian Literature</t>
  </si>
  <si>
    <t>Survey of American Literature - I</t>
  </si>
  <si>
    <t>ENG-233</t>
  </si>
  <si>
    <t>ENG-361</t>
  </si>
  <si>
    <t>Postcolonial Literature</t>
  </si>
  <si>
    <t>ENG-451</t>
  </si>
  <si>
    <t>Survey of American Literature - II</t>
  </si>
  <si>
    <t>Post Modern Literature</t>
  </si>
  <si>
    <t>ENG-321</t>
  </si>
  <si>
    <t>ENG-411</t>
  </si>
  <si>
    <t>Literary Theory</t>
  </si>
  <si>
    <t>Research Methodology</t>
  </si>
  <si>
    <t>20th Century Novel</t>
  </si>
  <si>
    <t>Phonetics and Phonology</t>
  </si>
  <si>
    <t>ENG-331</t>
  </si>
  <si>
    <t>ENG-431</t>
  </si>
  <si>
    <t>ENG-352</t>
  </si>
  <si>
    <t>Cultural and Media Studies</t>
  </si>
  <si>
    <t>Contemporary American Literature</t>
  </si>
  <si>
    <t>World Literature in Translation</t>
  </si>
  <si>
    <t>Professional  Communication</t>
  </si>
  <si>
    <t>Thesis and Defence</t>
  </si>
  <si>
    <t>ENG-603</t>
  </si>
  <si>
    <t>ENG-606</t>
  </si>
  <si>
    <t>ENG-607</t>
  </si>
  <si>
    <t>ENG-608</t>
  </si>
  <si>
    <t>ENG-463</t>
  </si>
  <si>
    <t>ENG-620</t>
  </si>
  <si>
    <t>Structured Programming Language Lab</t>
  </si>
  <si>
    <t>Basic Statistics &amp; Probability</t>
  </si>
  <si>
    <t>STA-201</t>
  </si>
  <si>
    <t>CSE-335</t>
  </si>
  <si>
    <t>Technical Writing And Presentation</t>
  </si>
  <si>
    <t>Algorithm Design &amp; Analysis</t>
  </si>
  <si>
    <t>Algorithm Design &amp; Analysis Lab</t>
  </si>
  <si>
    <t>Machine Learning</t>
  </si>
  <si>
    <t>Machine Learning Lab</t>
  </si>
  <si>
    <t>CSE-231</t>
  </si>
  <si>
    <t>CSE-232</t>
  </si>
  <si>
    <t>CSE-455</t>
  </si>
  <si>
    <t>CSE-456</t>
  </si>
  <si>
    <t>Neural Networks and Fuzzy Systems</t>
  </si>
  <si>
    <t>Project work II</t>
  </si>
  <si>
    <t>Neural Networks and Fuzzy Systems Lab</t>
  </si>
  <si>
    <t>CSE-300</t>
  </si>
  <si>
    <t>CSE-451</t>
  </si>
  <si>
    <t>CSE-452</t>
  </si>
  <si>
    <t>Digital Logic Design Lab</t>
  </si>
  <si>
    <t>Digital Logic Design</t>
  </si>
  <si>
    <t>Numerical Methods</t>
  </si>
  <si>
    <t>Fundamentals of Chemistry</t>
  </si>
  <si>
    <t>CHE-101</t>
  </si>
  <si>
    <t>MAT-201</t>
  </si>
  <si>
    <t>CSE-221</t>
  </si>
  <si>
    <t>CSE-222</t>
  </si>
  <si>
    <t>Project Work I</t>
  </si>
  <si>
    <t>Theory of Computation</t>
  </si>
  <si>
    <t>CSE-200</t>
  </si>
  <si>
    <t>CSE-223</t>
  </si>
  <si>
    <t>Compiler Construction</t>
  </si>
  <si>
    <t>Compiler Construction Lab</t>
  </si>
  <si>
    <t>CSE-421</t>
  </si>
  <si>
    <t>CSE-422</t>
  </si>
  <si>
    <t>CSE-315</t>
  </si>
  <si>
    <t>CSE-413</t>
  </si>
  <si>
    <t>CSE-414</t>
  </si>
  <si>
    <t>Communication Engineering</t>
  </si>
  <si>
    <t>Web Engineering</t>
  </si>
  <si>
    <t>Web Engineering Lab</t>
  </si>
  <si>
    <t>CSE-311</t>
  </si>
  <si>
    <t>CSE-313</t>
  </si>
  <si>
    <t>CSE-314</t>
  </si>
  <si>
    <t>CSE-331</t>
  </si>
  <si>
    <t>CSE-332</t>
  </si>
  <si>
    <t>Computer Architecture</t>
  </si>
  <si>
    <t>Database System</t>
  </si>
  <si>
    <t>Database System Lab</t>
  </si>
  <si>
    <t>Operating System and System Programming</t>
  </si>
  <si>
    <t>Operating System and System Programming Lab</t>
  </si>
  <si>
    <t>CSE-131</t>
  </si>
  <si>
    <t>CSE-132</t>
  </si>
  <si>
    <t>CSE-321</t>
  </si>
  <si>
    <t>CSE-322</t>
  </si>
  <si>
    <t>Data Structure</t>
  </si>
  <si>
    <t>Data Structure Lab</t>
  </si>
  <si>
    <t>Microprocessor &amp; Interfacing</t>
  </si>
  <si>
    <t>Microprocessor &amp; Interfacing Lab</t>
  </si>
  <si>
    <t>Computer Science &amp; Engineering</t>
  </si>
  <si>
    <t>FIN-125</t>
  </si>
  <si>
    <t>Principles of Business Finance</t>
  </si>
  <si>
    <t>ACC-121</t>
  </si>
  <si>
    <t>Principles of Accounting</t>
  </si>
  <si>
    <t>ENG-127</t>
  </si>
  <si>
    <t>Functional English-1</t>
  </si>
  <si>
    <t>Principles of Marketing</t>
  </si>
  <si>
    <t>MAT-211</t>
  </si>
  <si>
    <t>Mathematics for Business Decisions (Prerequisite MAT-137)</t>
  </si>
  <si>
    <t>ECO-221</t>
  </si>
  <si>
    <t>Macroeconomics (Prerequisite ECO-217)</t>
  </si>
  <si>
    <t>ACC-225</t>
  </si>
  <si>
    <t>Cost Accounting</t>
  </si>
  <si>
    <t>STA-227</t>
  </si>
  <si>
    <t>Business Satistics-1</t>
  </si>
  <si>
    <t>UGE-223</t>
  </si>
  <si>
    <t>Ecology &amp; Environment</t>
  </si>
  <si>
    <t>STA-231</t>
  </si>
  <si>
    <t>Business Statistics-2 (Prerequisite STA-227)</t>
  </si>
  <si>
    <t>FIN-233</t>
  </si>
  <si>
    <t>Banking and Insurance</t>
  </si>
  <si>
    <t>ACC-235</t>
  </si>
  <si>
    <t>Management Accounting</t>
  </si>
  <si>
    <t>MKT-237</t>
  </si>
  <si>
    <t>Marketing Management</t>
  </si>
  <si>
    <t>MGT-313</t>
  </si>
  <si>
    <t xml:space="preserve">Management Information Systems (Prerequisite MGT-115) </t>
  </si>
  <si>
    <t>HRM-321</t>
  </si>
  <si>
    <t>Human Resource Management</t>
  </si>
  <si>
    <t>BUS-323</t>
  </si>
  <si>
    <t xml:space="preserve">Entrepreneurship Development </t>
  </si>
  <si>
    <t>MGT-325</t>
  </si>
  <si>
    <t>Production &amp; Operations Management</t>
  </si>
  <si>
    <t>BUS-327</t>
  </si>
  <si>
    <t>Strategic Management</t>
  </si>
  <si>
    <t>FIN-331</t>
  </si>
  <si>
    <t>Financial Management</t>
  </si>
  <si>
    <t>BUS-333</t>
  </si>
  <si>
    <t>Business Ethics &amp; CSR</t>
  </si>
  <si>
    <t>BUS-335</t>
  </si>
  <si>
    <t>International Business</t>
  </si>
  <si>
    <t>BUS-337</t>
  </si>
  <si>
    <t>Business Research Methods</t>
  </si>
  <si>
    <t>ACC-423</t>
  </si>
  <si>
    <t>Advanced Management Accounting</t>
  </si>
  <si>
    <t>ACC-425</t>
  </si>
  <si>
    <t>Accounting for Government &amp; Not-for-profit Organization</t>
  </si>
  <si>
    <t>ACC-427</t>
  </si>
  <si>
    <t>Auditing &amp; Attestation</t>
  </si>
  <si>
    <t>HRM-413</t>
  </si>
  <si>
    <t>Training &amp; Development</t>
  </si>
  <si>
    <t>HRM-425</t>
  </si>
  <si>
    <t>International Human Resource Management</t>
  </si>
  <si>
    <t>MKT-525</t>
  </si>
  <si>
    <t>FIN-527</t>
  </si>
  <si>
    <t>Principles of Finance</t>
  </si>
  <si>
    <t>MKT-531</t>
  </si>
  <si>
    <t>ACC-533</t>
  </si>
  <si>
    <t>Managerial Accounting for Decision Making</t>
  </si>
  <si>
    <t>BUS-535</t>
  </si>
  <si>
    <t>FIN-537</t>
  </si>
  <si>
    <t>Managerial Finance</t>
  </si>
  <si>
    <t>Organizational Behavior</t>
  </si>
  <si>
    <t>HRM-543</t>
  </si>
  <si>
    <t>Corporate Governance &amp; CSR</t>
  </si>
  <si>
    <t>Advanced Business Research Method</t>
  </si>
  <si>
    <t>ACC-553</t>
  </si>
  <si>
    <t>Corporate Financial Reporting &amp; Analysis</t>
  </si>
  <si>
    <t>ACC-555</t>
  </si>
  <si>
    <t>International Accounting</t>
  </si>
  <si>
    <t>ACC-557</t>
  </si>
  <si>
    <t>Budget &amp; Budgetary Control</t>
  </si>
  <si>
    <t>ACC-560</t>
  </si>
  <si>
    <t>Accounting Information Systems</t>
  </si>
  <si>
    <t>FIN-551</t>
  </si>
  <si>
    <t>Corporate Finance</t>
  </si>
  <si>
    <t>FIN-557</t>
  </si>
  <si>
    <t>International Financial Management</t>
  </si>
  <si>
    <t>FIN-558</t>
  </si>
  <si>
    <t>Management of Financial Institutions &amp; Capital Market</t>
  </si>
  <si>
    <t>FIN-559</t>
  </si>
  <si>
    <t>Investment Analysis &amp; Portfolio Management</t>
  </si>
  <si>
    <t>HRM-553</t>
  </si>
  <si>
    <t>Human Resource Planning &amp; Staffing</t>
  </si>
  <si>
    <t>HRM-555</t>
  </si>
  <si>
    <t>Legal Aspects of Human Resource Management</t>
  </si>
  <si>
    <t>HRM-557</t>
  </si>
  <si>
    <t>Organization &amp; Conflict Management</t>
  </si>
  <si>
    <t>HRM-558</t>
  </si>
  <si>
    <t>Managerial Skills Development &amp; Management</t>
  </si>
  <si>
    <t>MKT-551</t>
  </si>
  <si>
    <t>Consumer Behavior</t>
  </si>
  <si>
    <t>MKT-555</t>
  </si>
  <si>
    <t>Brand Management</t>
  </si>
  <si>
    <t>MKT-557</t>
  </si>
  <si>
    <t>E-Marketing</t>
  </si>
  <si>
    <t>MKT-558</t>
  </si>
  <si>
    <t>Tourism &amp; Hospitality Marketing</t>
  </si>
  <si>
    <t>* If you face any problem, contact to 01915-469667</t>
  </si>
  <si>
    <t>* If you need to know about dues or other query, please WhatsApp your Student ID &amp; query details to 01915-469667. No need phone call.</t>
  </si>
  <si>
    <t>Mathematics &amp; Informatics</t>
  </si>
  <si>
    <t>Jurisprudence-II</t>
  </si>
  <si>
    <t>Law of Contract-I</t>
  </si>
  <si>
    <t>LAW-109</t>
  </si>
  <si>
    <t>ENG-103</t>
  </si>
  <si>
    <t>LAW-107</t>
  </si>
  <si>
    <t>Muslim Law-II</t>
  </si>
  <si>
    <t>English Language-II</t>
  </si>
  <si>
    <t>CSE-100</t>
  </si>
  <si>
    <t>GED-101</t>
  </si>
  <si>
    <t>LAW-111</t>
  </si>
  <si>
    <t>LAW-115</t>
  </si>
  <si>
    <t>Computer Skills</t>
  </si>
  <si>
    <t>Law of Contract-II</t>
  </si>
  <si>
    <t>Hindu &amp; Roman Law</t>
  </si>
  <si>
    <t>LAW-209</t>
  </si>
  <si>
    <t>Transfer of Property Act</t>
  </si>
  <si>
    <t>LAW-211</t>
  </si>
  <si>
    <t>LAW-213</t>
  </si>
  <si>
    <t>LAW-215</t>
  </si>
  <si>
    <t>Constitutional Law of Bangladesh-II and General Clauses Act</t>
  </si>
  <si>
    <t>Labor and Industrial Law-I</t>
  </si>
  <si>
    <t>Land Laws of Bangladesh-I</t>
  </si>
  <si>
    <t xml:space="preserve"> Criminal Procedure Code-II</t>
  </si>
  <si>
    <t>LAW-309</t>
  </si>
  <si>
    <t>Penal Code-II</t>
  </si>
  <si>
    <t>LAW-311</t>
  </si>
  <si>
    <t>LAW-313</t>
  </si>
  <si>
    <t>Laws Relating to Protection of Women and Children &amp; Special Powers Act</t>
  </si>
  <si>
    <t>LAW-315</t>
  </si>
  <si>
    <t>Equity, Trust and Specific Relief Act</t>
  </si>
  <si>
    <t>LAW-317</t>
  </si>
  <si>
    <t>Mercantile Law</t>
  </si>
  <si>
    <t>LAW-319</t>
  </si>
  <si>
    <t>Public International Law-I</t>
  </si>
  <si>
    <t>LAW-321</t>
  </si>
  <si>
    <t>Criminology</t>
  </si>
  <si>
    <t>LAW-323</t>
  </si>
  <si>
    <t>Administrative Law</t>
  </si>
  <si>
    <t xml:space="preserve"> Civil &amp; Criminal Drafting</t>
  </si>
  <si>
    <t xml:space="preserve"> Environmental Law</t>
  </si>
  <si>
    <t>Project, Moot Court and Bar Council Order</t>
  </si>
  <si>
    <t>Comprehensive Viva Voce</t>
  </si>
  <si>
    <t>LAW-417</t>
  </si>
  <si>
    <t>LAW-419</t>
  </si>
  <si>
    <t>LAW-421</t>
  </si>
  <si>
    <t>LAW-400</t>
  </si>
  <si>
    <t>LAW-105</t>
  </si>
  <si>
    <t>Law of Evidence-II</t>
  </si>
  <si>
    <t>Comparative Law</t>
  </si>
  <si>
    <t>LAW-409</t>
  </si>
  <si>
    <t>LAW-415</t>
  </si>
  <si>
    <t>LAW-507</t>
  </si>
  <si>
    <t>International Humanitarian Law</t>
  </si>
  <si>
    <t>LAW-505</t>
  </si>
  <si>
    <t>LAW-509</t>
  </si>
  <si>
    <t>LAW-511</t>
  </si>
  <si>
    <t>LAW-500</t>
  </si>
  <si>
    <t>LAW-502</t>
  </si>
  <si>
    <t>Law of International Organization-I</t>
  </si>
  <si>
    <t>Human Rights-II</t>
  </si>
  <si>
    <t>Law of Succession-II</t>
  </si>
  <si>
    <t>Research/Project</t>
  </si>
  <si>
    <t>Viva Voce</t>
  </si>
  <si>
    <t>General Topology</t>
  </si>
  <si>
    <t>Tensor Analysis</t>
  </si>
  <si>
    <t>Object Oriental Programming</t>
  </si>
  <si>
    <t>Object Oriental Programming Lab</t>
  </si>
  <si>
    <t>Viva Voce/Project Presentation</t>
  </si>
  <si>
    <t>MAI-531</t>
  </si>
  <si>
    <t>MAI-532</t>
  </si>
  <si>
    <t>MAI-533</t>
  </si>
  <si>
    <t>MAI-534</t>
  </si>
  <si>
    <t>MAI-537</t>
  </si>
  <si>
    <t>SSW-231</t>
  </si>
  <si>
    <t xml:space="preserve">Introduction to Social Research </t>
  </si>
  <si>
    <t>SSW-232</t>
  </si>
  <si>
    <t xml:space="preserve">Environmental Pollution, Climate Change and Disaster Management </t>
  </si>
  <si>
    <t>SSW-233</t>
  </si>
  <si>
    <t xml:space="preserve">Women and Development </t>
  </si>
  <si>
    <t>STA-235</t>
  </si>
  <si>
    <t>Statistics for Social Science</t>
  </si>
  <si>
    <t>SSW-311</t>
  </si>
  <si>
    <t xml:space="preserve">Methods and Theories in Social Research </t>
  </si>
  <si>
    <t>SSW-312</t>
  </si>
  <si>
    <t>Social Problem Analysis</t>
  </si>
  <si>
    <t>SSW-313</t>
  </si>
  <si>
    <t>Social Policy and Planning</t>
  </si>
  <si>
    <t>SSW-430</t>
  </si>
  <si>
    <t>Viva Voce on thesis</t>
  </si>
  <si>
    <t>SSW-431</t>
  </si>
  <si>
    <t>Thesis</t>
  </si>
  <si>
    <t>SSW-121</t>
  </si>
  <si>
    <t>History of Sociological Theory</t>
  </si>
  <si>
    <t>SSW-122</t>
  </si>
  <si>
    <t xml:space="preserve">Human Physiology: Growth and Development </t>
  </si>
  <si>
    <t>SSW-221</t>
  </si>
  <si>
    <t>Social Inequality</t>
  </si>
  <si>
    <t xml:space="preserve">Diversity, Oppression and Social Work  </t>
  </si>
  <si>
    <t>SSW-222</t>
  </si>
  <si>
    <t xml:space="preserve">The Global Political Economy of Development </t>
  </si>
  <si>
    <t xml:space="preserve">Climate Change and Global Development </t>
  </si>
  <si>
    <t xml:space="preserve">Management of Development Programs  </t>
  </si>
  <si>
    <t xml:space="preserve">Governance and Development </t>
  </si>
  <si>
    <t>Viva Voce on Taught Courses</t>
  </si>
  <si>
    <t>Field Development Practicum</t>
  </si>
  <si>
    <t>MDS-531</t>
  </si>
  <si>
    <t>MDS-532</t>
  </si>
  <si>
    <t>MDS-533</t>
  </si>
  <si>
    <t>MDS-534</t>
  </si>
  <si>
    <t>MDS-520</t>
  </si>
  <si>
    <t>MDS-530</t>
  </si>
  <si>
    <t>ID</t>
  </si>
  <si>
    <t>Waiver%</t>
  </si>
  <si>
    <t>Joint Vlookup</t>
  </si>
  <si>
    <t>Name</t>
  </si>
  <si>
    <t>Rezaul Karim</t>
  </si>
  <si>
    <t>Mohammad Rafiqul Islam</t>
  </si>
  <si>
    <t>Md. Humayun Kabir</t>
  </si>
  <si>
    <t>Khoyer Hosen Raju</t>
  </si>
  <si>
    <t>Anisuz Zaman</t>
  </si>
  <si>
    <t>Md. Sadek Khan</t>
  </si>
  <si>
    <t>Md. Yousuf Ali</t>
  </si>
  <si>
    <t>Oliur Rahman</t>
  </si>
  <si>
    <t>Md. Rezaul Karim</t>
  </si>
  <si>
    <t>Kafayeth Bakth Chowdhury</t>
  </si>
  <si>
    <t>Pabel Ahmed</t>
  </si>
  <si>
    <t>Md. Liakot Hussain Tapadar</t>
  </si>
  <si>
    <t>Md. Jahangir Alam</t>
  </si>
  <si>
    <t>Monir Ahmed</t>
  </si>
  <si>
    <t>Md. Babul Hossain</t>
  </si>
  <si>
    <t>Nasir Uddin</t>
  </si>
  <si>
    <t>Md. Kamrul Islam</t>
  </si>
  <si>
    <t>Shah Md. Sharful Abedin</t>
  </si>
  <si>
    <t>Anwar Hossain</t>
  </si>
  <si>
    <t>Md. Ruhul Amin</t>
  </si>
  <si>
    <t>Mustafizur Rahman</t>
  </si>
  <si>
    <t>Habibur Rahman</t>
  </si>
  <si>
    <t>Md. Anwar Hossain</t>
  </si>
  <si>
    <t>Ishrat Sharmin</t>
  </si>
  <si>
    <t>Tahrima Afrin</t>
  </si>
  <si>
    <t>Md. Abdul Basith</t>
  </si>
  <si>
    <t>Md. Mijanur Rahman</t>
  </si>
  <si>
    <t>Nafisa Anjum Thaheya</t>
  </si>
  <si>
    <t>Sydur Rahman</t>
  </si>
  <si>
    <t>Mahfuj Ahmed Chowdhury Tarek</t>
  </si>
  <si>
    <t>Nadim Hussain</t>
  </si>
  <si>
    <t>Shipu Kanta Das</t>
  </si>
  <si>
    <t>Manna Ahmed</t>
  </si>
  <si>
    <t>Arif Ahmed</t>
  </si>
  <si>
    <t>Md. Atiqur Rahman Khaled</t>
  </si>
  <si>
    <t>Md. Mahmudul Hasan</t>
  </si>
  <si>
    <t>Md. Jubael Islam Nazrul</t>
  </si>
  <si>
    <t>Nikunjo Mollik</t>
  </si>
  <si>
    <t>Isfaq Rayhan</t>
  </si>
  <si>
    <t>Dulal Ahmed</t>
  </si>
  <si>
    <t>Shahzahan Ahmed</t>
  </si>
  <si>
    <t>Michael Phyllei</t>
  </si>
  <si>
    <t>Mahdi Mohammed Tareq</t>
  </si>
  <si>
    <t>Rupon Kumar Das</t>
  </si>
  <si>
    <t>Provakor Ghose Chowdhury</t>
  </si>
  <si>
    <t>Musammat Sharmin Akter Lima</t>
  </si>
  <si>
    <t>Nazia Afrin</t>
  </si>
  <si>
    <t>Md. Rezaul Islam</t>
  </si>
  <si>
    <t>Kawser Ahamed</t>
  </si>
  <si>
    <t>Kanick Dhar Chowdhury</t>
  </si>
  <si>
    <t>Md. Saiful Islam</t>
  </si>
  <si>
    <t>Sumi Begum</t>
  </si>
  <si>
    <t>Ripon Malakar</t>
  </si>
  <si>
    <t>Md. Abdur Rouf</t>
  </si>
  <si>
    <t>Shahida Akter</t>
  </si>
  <si>
    <t>Md. Shahidul Islam</t>
  </si>
  <si>
    <t>Tanvir Ahmed</t>
  </si>
  <si>
    <t>Susmita Chowdhury</t>
  </si>
  <si>
    <t>Joydip Das</t>
  </si>
  <si>
    <t>Sonia Begum</t>
  </si>
  <si>
    <t>Mahmudul Hasan</t>
  </si>
  <si>
    <t>Anup Lal Das</t>
  </si>
  <si>
    <t>Moriam Akhter Jharna</t>
  </si>
  <si>
    <t>Emra Shing Marma</t>
  </si>
  <si>
    <t>Redwan Ahmed</t>
  </si>
  <si>
    <t>Jenath Chowdhury</t>
  </si>
  <si>
    <t>Md. Abu Taleb</t>
  </si>
  <si>
    <t>Sairul Islam</t>
  </si>
  <si>
    <t>Abdul Kadir</t>
  </si>
  <si>
    <t>Md. Anamul Haque</t>
  </si>
  <si>
    <t>Kawsar Ahmed</t>
  </si>
  <si>
    <t>Safala Rani Hazra</t>
  </si>
  <si>
    <t>Bishozit Chandra Das Bappu</t>
  </si>
  <si>
    <t>Mahbub Alam</t>
  </si>
  <si>
    <t>Md. Ruman Ahmed</t>
  </si>
  <si>
    <t>Chowdhury Abtasum Bristee</t>
  </si>
  <si>
    <t>Sadhin Das</t>
  </si>
  <si>
    <t>Md. Samiul Karim</t>
  </si>
  <si>
    <t>Nayem Ahmed</t>
  </si>
  <si>
    <t>Mizanur Rahman</t>
  </si>
  <si>
    <t>Tufayel Ahmed</t>
  </si>
  <si>
    <t>Md. Mushahidul Islam</t>
  </si>
  <si>
    <t>Dipankar Deb</t>
  </si>
  <si>
    <t>Haque Mohammad Supan</t>
  </si>
  <si>
    <t>Tanmoy Banik</t>
  </si>
  <si>
    <t>Zannat Ahmed Chowdhury</t>
  </si>
  <si>
    <t>T.M. Numan</t>
  </si>
  <si>
    <t>Md. Shamsuzzaman</t>
  </si>
  <si>
    <t>Md. Habibur Rahman</t>
  </si>
  <si>
    <t>Kamrul Islam Tarafder</t>
  </si>
  <si>
    <t>Sadiqur Rahman</t>
  </si>
  <si>
    <t>Alamgir Hossain</t>
  </si>
  <si>
    <t>Rasel Ahmed</t>
  </si>
  <si>
    <t>Hussain Ahmed</t>
  </si>
  <si>
    <t>Rima Begum</t>
  </si>
  <si>
    <t>Sakib Ahmed</t>
  </si>
  <si>
    <t>Shafiqul Islam</t>
  </si>
  <si>
    <t>Mohaimin Abdul Mutakabbir Chowdhury</t>
  </si>
  <si>
    <t>Md. Farid Uddin</t>
  </si>
  <si>
    <t>Chowdhury Silma Pasha Peeu</t>
  </si>
  <si>
    <t>Jahin Ahmed</t>
  </si>
  <si>
    <t>Syed Shahnoor Inam</t>
  </si>
  <si>
    <t>Nusrat Jahan</t>
  </si>
  <si>
    <t>Samia Akther</t>
  </si>
  <si>
    <t>Tuhina Rahman Pinky</t>
  </si>
  <si>
    <t>Tasnim Zaman Niha</t>
  </si>
  <si>
    <t>Emran Hussen Emran</t>
  </si>
  <si>
    <t>Md. Oliur Rahman</t>
  </si>
  <si>
    <t>Aminul Islam</t>
  </si>
  <si>
    <t>Md. Abdul Qaium</t>
  </si>
  <si>
    <t>Tasmery Begum Sony</t>
  </si>
  <si>
    <t>Nasrin Naher</t>
  </si>
  <si>
    <t>Sheakh Md. Saleah Ahmed Sahel</t>
  </si>
  <si>
    <t>Nilima Rani Deb</t>
  </si>
  <si>
    <t>Md. Jabed Ahmed</t>
  </si>
  <si>
    <t>Syeda Abida Khatun</t>
  </si>
  <si>
    <t>Sweet Tarat</t>
  </si>
  <si>
    <t>Akash Acharya</t>
  </si>
  <si>
    <t>Kamona Dey</t>
  </si>
  <si>
    <t>Tahmina Begum</t>
  </si>
  <si>
    <t>Farhatul Ahmed Rahat</t>
  </si>
  <si>
    <t>Md. Gulam Kibria</t>
  </si>
  <si>
    <t>Abdus Shahid Chowdhury</t>
  </si>
  <si>
    <t>Md. Abdur Rahman</t>
  </si>
  <si>
    <t>Rajan Paul</t>
  </si>
  <si>
    <t>Dipak Ranjan Das</t>
  </si>
  <si>
    <t>Nuray Alam</t>
  </si>
  <si>
    <t>Saifuzzaman Amit</t>
  </si>
  <si>
    <t>Askarun Nahar Rone</t>
  </si>
  <si>
    <t>Sadia Islam Laskar</t>
  </si>
  <si>
    <t>Shopna Begum</t>
  </si>
  <si>
    <t>Ruhul Amin</t>
  </si>
  <si>
    <t>Md. Nader Ahmed Rimon</t>
  </si>
  <si>
    <t>Sumel Ahmed Chowdhury</t>
  </si>
  <si>
    <t>Samia Ferdous</t>
  </si>
  <si>
    <t>Md. Tajedul Haque</t>
  </si>
  <si>
    <t>Belayet Husein Khan</t>
  </si>
  <si>
    <t>Shorna Kapali</t>
  </si>
  <si>
    <t>Naima Maher</t>
  </si>
  <si>
    <t>Md. Zillur Rahman</t>
  </si>
  <si>
    <t>Sayoda Farha Dinat</t>
  </si>
  <si>
    <t>Juhi Tarana</t>
  </si>
  <si>
    <t>Tonmoy Das</t>
  </si>
  <si>
    <t>Mohammad Imtiajur Rahman Tukon</t>
  </si>
  <si>
    <t>Tamanna Akter</t>
  </si>
  <si>
    <t>Saiedatun Nesa</t>
  </si>
  <si>
    <t>Humaira Ahmad Joti</t>
  </si>
  <si>
    <t>Jaber Ahmed</t>
  </si>
  <si>
    <t>Rubina Begum</t>
  </si>
  <si>
    <t>Tahmina Akter Rathna</t>
  </si>
  <si>
    <t>Rejaul Haque Chowdhury</t>
  </si>
  <si>
    <t>Chowdhury Musaddek Subhan Farhan</t>
  </si>
  <si>
    <t>Masudul Islam</t>
  </si>
  <si>
    <t>Syeda Fariha Zaman</t>
  </si>
  <si>
    <t>Jamil Ahmed</t>
  </si>
  <si>
    <t>Sharmin Akther</t>
  </si>
  <si>
    <t>Umme Salma Khandakar</t>
  </si>
  <si>
    <t>Alok Chowdhury</t>
  </si>
  <si>
    <t>Md. Mahbubur Rahman</t>
  </si>
  <si>
    <t>Shibbir Ahmed</t>
  </si>
  <si>
    <t>Shamim Ahmed</t>
  </si>
  <si>
    <t>Md. Arifuzzaman</t>
  </si>
  <si>
    <t>Sahed Ahmed</t>
  </si>
  <si>
    <t>Sakib Ahmed Chowdhury</t>
  </si>
  <si>
    <t>Jannat Aziz Seema</t>
  </si>
  <si>
    <t>Arfa Ahmed</t>
  </si>
  <si>
    <t>Thaheatul Zannat Lima</t>
  </si>
  <si>
    <t>Toufik Ahmed Jaigirdar</t>
  </si>
  <si>
    <t>Abida Sultana</t>
  </si>
  <si>
    <t>Sumona Ahmed</t>
  </si>
  <si>
    <t>Md. Moksudul Arefin</t>
  </si>
  <si>
    <t>Aleya Chowdhury</t>
  </si>
  <si>
    <t>Kamrun Nahar Tasnuva</t>
  </si>
  <si>
    <t>Masum Ahmed</t>
  </si>
  <si>
    <t>Tahmidul Haque</t>
  </si>
  <si>
    <t>Tania Begum</t>
  </si>
  <si>
    <t>Ataur Rahman Sajib</t>
  </si>
  <si>
    <t>Ripa Dash</t>
  </si>
  <si>
    <t>Popy Begum</t>
  </si>
  <si>
    <t>Rezaul Haque</t>
  </si>
  <si>
    <t>Md. Mamunur Rashid</t>
  </si>
  <si>
    <t>Sumon Ahmed</t>
  </si>
  <si>
    <t>Md. Abdul Alim</t>
  </si>
  <si>
    <t>Shahnewaz Jalali</t>
  </si>
  <si>
    <t>Fozlul Haque Tipu</t>
  </si>
  <si>
    <t>Neshat Sultana Santa Chy</t>
  </si>
  <si>
    <t>Farhana Akter Emu</t>
  </si>
  <si>
    <t>Kamrul Islam</t>
  </si>
  <si>
    <t>Zannatul Ferdous Jessy</t>
  </si>
  <si>
    <t>Anamul Haque</t>
  </si>
  <si>
    <t>Fahmida Chowdhury</t>
  </si>
  <si>
    <t>Fatema Moysan Alija</t>
  </si>
  <si>
    <t>Yasir Ahmed Chowdhury</t>
  </si>
  <si>
    <t>Khondoker Abdur Rob Bin Asadur Raza</t>
  </si>
  <si>
    <t>Md. Abu Siddique</t>
  </si>
  <si>
    <t>Fateha Momotaj Moni</t>
  </si>
  <si>
    <t>Tasnim Jannath Chowdhury</t>
  </si>
  <si>
    <t>Jalal Ahmed</t>
  </si>
  <si>
    <t>Md. Kamruzzaman Chowdhury</t>
  </si>
  <si>
    <t>Kamelia Sultana</t>
  </si>
  <si>
    <t>Kamrul Hasan</t>
  </si>
  <si>
    <t>Mohibur Rahman</t>
  </si>
  <si>
    <t>Md. Rezaul Haque</t>
  </si>
  <si>
    <t>Ahmedul Haque Chowdhury</t>
  </si>
  <si>
    <t>Tumpa Rani Biswas</t>
  </si>
  <si>
    <t>Shahedur Rahim Sujon</t>
  </si>
  <si>
    <t>Mst. Salma Aktar</t>
  </si>
  <si>
    <t>Md. Abdul Hannan</t>
  </si>
  <si>
    <t>Md. Jamil Ahmed</t>
  </si>
  <si>
    <t>Montarin Hasnath Mim</t>
  </si>
  <si>
    <t>Uttam Halder</t>
  </si>
  <si>
    <t>Mahidur Rahman Runed</t>
  </si>
  <si>
    <t>Md. Saifur Rahman</t>
  </si>
  <si>
    <t>Mahbub Ahmed</t>
  </si>
  <si>
    <t>Fateha Begum</t>
  </si>
  <si>
    <t>Tasfia Jahan Marwa</t>
  </si>
  <si>
    <t>Shofi Ahmed Chowdhury</t>
  </si>
  <si>
    <t>Md. Shah Alam</t>
  </si>
  <si>
    <t>Md. Abdus Samad</t>
  </si>
  <si>
    <t>Shanku Chowdhury</t>
  </si>
  <si>
    <t>Rozina Akter Lipi</t>
  </si>
  <si>
    <t>Tanjina Alam Bhuyan</t>
  </si>
  <si>
    <t>Mamunul Hasan</t>
  </si>
  <si>
    <t>Rayhan Ahmed</t>
  </si>
  <si>
    <t>Abu Ahsan Belayet</t>
  </si>
  <si>
    <t>Ariful Islam</t>
  </si>
  <si>
    <t>Saleh Ahmed Jubayer</t>
  </si>
  <si>
    <t>Umme Kulsum Ayesha</t>
  </si>
  <si>
    <t>Subenaz Begum</t>
  </si>
  <si>
    <t>Burhan Uddin</t>
  </si>
  <si>
    <t>Shaon Kanti Das</t>
  </si>
  <si>
    <t>Abdullah Al Mamun</t>
  </si>
  <si>
    <t>Md. Raqeeb Ahmed</t>
  </si>
  <si>
    <t>Aktarujjaman</t>
  </si>
  <si>
    <t>Tarek Ahmed</t>
  </si>
  <si>
    <t>Tanzina Begum</t>
  </si>
  <si>
    <t>Shampa Rani Das</t>
  </si>
  <si>
    <t>Mst. Kamrunnaher</t>
  </si>
  <si>
    <t>Mahfuz Ahmed</t>
  </si>
  <si>
    <t>Md. Saifur Rahman Chowdhury</t>
  </si>
  <si>
    <t>Fahim Ahmed</t>
  </si>
  <si>
    <t>Tajbin Rahman Oyshi</t>
  </si>
  <si>
    <t>Khyrul Alom</t>
  </si>
  <si>
    <t>Masuma Khatun</t>
  </si>
  <si>
    <t>Md. Ariful Islam</t>
  </si>
  <si>
    <t>Md. Salim Ahmed</t>
  </si>
  <si>
    <t>Munmun Datta</t>
  </si>
  <si>
    <t>Protiva Rashid Zarin</t>
  </si>
  <si>
    <t>Jhalak Kanti Das</t>
  </si>
  <si>
    <t>Afjal Ahmed</t>
  </si>
  <si>
    <t>Tanjina Bahar Zuardar</t>
  </si>
  <si>
    <t>Dipak Dash</t>
  </si>
  <si>
    <t>Parna Chowdhury</t>
  </si>
  <si>
    <t>Syed Tambir Ahmed</t>
  </si>
  <si>
    <t>Kamran Hossain</t>
  </si>
  <si>
    <t>Nayeem Wahid</t>
  </si>
  <si>
    <t>Ruman Ahmed</t>
  </si>
  <si>
    <t>Blank ID</t>
  </si>
  <si>
    <t>Md. Anisur Rahman</t>
  </si>
  <si>
    <t>Nazmul Hasan</t>
  </si>
  <si>
    <t>Nabila Nasrin Jumi</t>
  </si>
  <si>
    <t>Proma Rani Nath</t>
  </si>
  <si>
    <t>Azad Hossain</t>
  </si>
  <si>
    <t>Auditi Paul Miti</t>
  </si>
  <si>
    <t>Mashuda Jannat Mishu</t>
  </si>
  <si>
    <t>Akhi Talukder</t>
  </si>
  <si>
    <t>Jakir Ahmed Rafi</t>
  </si>
  <si>
    <t>Shishir Ranjan Das</t>
  </si>
  <si>
    <t>Md. Abdullah Faruk Ruhi</t>
  </si>
  <si>
    <t>Abu Taher</t>
  </si>
  <si>
    <t>Forhad Hussain</t>
  </si>
  <si>
    <t>Farjana Akther</t>
  </si>
  <si>
    <t>Tahmina Ferdous Mitu</t>
  </si>
  <si>
    <t>Pralab Kanti Das</t>
  </si>
  <si>
    <t>Ali Ahmed</t>
  </si>
  <si>
    <t>Shuhely Begum</t>
  </si>
  <si>
    <t>Kamran Ahmed</t>
  </si>
  <si>
    <t>Anwara Khatun</t>
  </si>
  <si>
    <t>Sharmin Sultana</t>
  </si>
  <si>
    <t>Siddiqur Rahman</t>
  </si>
  <si>
    <t>Atiqur Rahman</t>
  </si>
  <si>
    <t>Mahfuza Akther</t>
  </si>
  <si>
    <t>Jahid Hasan</t>
  </si>
  <si>
    <t>Akikur Rahman Rabbi</t>
  </si>
  <si>
    <t>Bishwajit Das</t>
  </si>
  <si>
    <t>Farhana Akter Panna</t>
  </si>
  <si>
    <t>Jubayer Ahmed</t>
  </si>
  <si>
    <t>Ayesha Akter Lima</t>
  </si>
  <si>
    <t>Turjo Dey Chowdhury</t>
  </si>
  <si>
    <t>Foyzur Rahman</t>
  </si>
  <si>
    <t>Sharif Ahmed</t>
  </si>
  <si>
    <t>Foysal Ahmed</t>
  </si>
  <si>
    <t>Koushik Acharya</t>
  </si>
  <si>
    <t>Gulam Kibria</t>
  </si>
  <si>
    <t>Bijoy Krishna Das</t>
  </si>
  <si>
    <t>Mohammad Jilhas Uddin</t>
  </si>
  <si>
    <t>Danabendra Talukdar</t>
  </si>
  <si>
    <t>Mohammad Shafiur Rahman</t>
  </si>
  <si>
    <t>Mrityunjay Sarker</t>
  </si>
  <si>
    <t>Mohammad Alim Uddin</t>
  </si>
  <si>
    <t>Aysha Siddika Chowdhury</t>
  </si>
  <si>
    <t>Md. Farhad Miah</t>
  </si>
  <si>
    <t>Mahmuda Khurasany Sungida</t>
  </si>
  <si>
    <t>Md. Ashraf Hussen</t>
  </si>
  <si>
    <t>Bhashoti Rani Das</t>
  </si>
  <si>
    <t>Tayeba Akther Munni</t>
  </si>
  <si>
    <t>Raju Roy</t>
  </si>
  <si>
    <t>Shapla Chakraborty</t>
  </si>
  <si>
    <t>Fahimur Rahman Ibrahim</t>
  </si>
  <si>
    <t>Md. Nurul Islam Rumel</t>
  </si>
  <si>
    <t>Forhad Hasan</t>
  </si>
  <si>
    <t>Md. Shakil Chowdhury</t>
  </si>
  <si>
    <t>Shajida Atik</t>
  </si>
  <si>
    <t>Tanzila Chowdhury</t>
  </si>
  <si>
    <t>Mirza Ahmed Zaki</t>
  </si>
  <si>
    <t>Roton Mia</t>
  </si>
  <si>
    <t>Moksud Alahi</t>
  </si>
  <si>
    <t>Shirin Ara Islam</t>
  </si>
  <si>
    <t>Md. Aslam Khan</t>
  </si>
  <si>
    <t>Tanzia Sultana Chowdhury</t>
  </si>
  <si>
    <t>Faiza Fairooz Momo</t>
  </si>
  <si>
    <t>Afruza Islam</t>
  </si>
  <si>
    <t>Husam Uddin</t>
  </si>
  <si>
    <t>Ashraf Ali</t>
  </si>
  <si>
    <t>Nusrat Jaigirdar</t>
  </si>
  <si>
    <t>Razwan Ahmed Rajon</t>
  </si>
  <si>
    <t>Mahmud Hussain</t>
  </si>
  <si>
    <t>Anisa Hossain</t>
  </si>
  <si>
    <t>Nasim Ahmed Rabbi</t>
  </si>
  <si>
    <t>Thuhin Ahmed</t>
  </si>
  <si>
    <t>Abir Ahmed</t>
  </si>
  <si>
    <t>Md. Ruhul Amin Jahed</t>
  </si>
  <si>
    <t>Sheikh Babor Talukder</t>
  </si>
  <si>
    <t>Jharna Rashid Chowdhury</t>
  </si>
  <si>
    <t>Moksud Ahmed Khan</t>
  </si>
  <si>
    <t>Abdul Kadir Jillani</t>
  </si>
  <si>
    <t>Shorif Uddin Rahad</t>
  </si>
  <si>
    <t>Afzal Hussain Sakil</t>
  </si>
  <si>
    <t xml:space="preserve">Sakera Jahan </t>
  </si>
  <si>
    <t>Md. Abdul Hadi Fahim</t>
  </si>
  <si>
    <t>Mousumi Akhter</t>
  </si>
  <si>
    <t>Md. Sahadoth Hussain Nadim</t>
  </si>
  <si>
    <t>Abdur Rahman Chowdhury</t>
  </si>
  <si>
    <t>Abu Zafor Nahid</t>
  </si>
  <si>
    <t>Abdullah Al Noman</t>
  </si>
  <si>
    <t>Jannatul Ferdous</t>
  </si>
  <si>
    <t>Kushol Prosun Chandra</t>
  </si>
  <si>
    <t>Munira Jannat Shibli</t>
  </si>
  <si>
    <t>Md. Abdullah Al Mamun</t>
  </si>
  <si>
    <t>Nadia Akter</t>
  </si>
  <si>
    <t>Abdul Batin</t>
  </si>
  <si>
    <t>Thaher Ahmed Shumon</t>
  </si>
  <si>
    <t>Md. Farhan Masud</t>
  </si>
  <si>
    <t>Aminul Ehsan Didar</t>
  </si>
  <si>
    <t>Khodoker Marufa Fatema</t>
  </si>
  <si>
    <t>Shourav Nandi</t>
  </si>
  <si>
    <t>Mohammad Babul Hossain</t>
  </si>
  <si>
    <t>A.S. Sirajul Haque Chowdhury</t>
  </si>
  <si>
    <t>Hamima Lutfunnasa</t>
  </si>
  <si>
    <t>Md. Jamil Hussain Chowdhury</t>
  </si>
  <si>
    <t>Syeda Taslima Begum</t>
  </si>
  <si>
    <t xml:space="preserve">Mohammad Shaheen </t>
  </si>
  <si>
    <t>Md. Badrul Alam</t>
  </si>
  <si>
    <t>Fozle Sadi John</t>
  </si>
  <si>
    <t>Tanjira Haque</t>
  </si>
  <si>
    <t>Md. Asif Ali</t>
  </si>
  <si>
    <t>Md. Mojahid Ali</t>
  </si>
  <si>
    <t>Apu Talukder</t>
  </si>
  <si>
    <t>Pronay Kumer Paul</t>
  </si>
  <si>
    <t>Sourobh Mojumdar</t>
  </si>
  <si>
    <t>Afzal Arif Pulok</t>
  </si>
  <si>
    <t>Atia Rubiya Chandni</t>
  </si>
  <si>
    <t>Ruhan Uddin Ahmed Rahi</t>
  </si>
  <si>
    <t>Tashmina Begum Tapader</t>
  </si>
  <si>
    <t>Abdul Hamid</t>
  </si>
  <si>
    <t>Tufail Ahmed Chowdhury</t>
  </si>
  <si>
    <t>Washi Chowdhury</t>
  </si>
  <si>
    <t>Madub Chandra Das</t>
  </si>
  <si>
    <t>Fahmid Hossain</t>
  </si>
  <si>
    <t>Shadman Sakib</t>
  </si>
  <si>
    <t>Shajuti Das</t>
  </si>
  <si>
    <t>Mst Fateha akter Mimi</t>
  </si>
  <si>
    <t>Sheema Das</t>
  </si>
  <si>
    <t>Snehashish Roy Anik</t>
  </si>
  <si>
    <t>Happy Akter</t>
  </si>
  <si>
    <t>Md. Saydan Hussain</t>
  </si>
  <si>
    <t>Md. Ariful Islam Sarker</t>
  </si>
  <si>
    <t>Mst. Shamima Aktar Ema</t>
  </si>
  <si>
    <t>Deluar Hossain</t>
  </si>
  <si>
    <t>Md. Khalis Ahmed</t>
  </si>
  <si>
    <t>Tahera Akter Jeny</t>
  </si>
  <si>
    <t>Mahfuja Tamanna Mou</t>
  </si>
  <si>
    <t>Nusrat Tahsin Shuva</t>
  </si>
  <si>
    <t>Md. Shabbir Ahmed</t>
  </si>
  <si>
    <t>Sarmin Aktar</t>
  </si>
  <si>
    <t>Sayeda Mumtahina Akter Mukta</t>
  </si>
  <si>
    <t>Rahima Akter</t>
  </si>
  <si>
    <t>Mufidatul Zannath</t>
  </si>
  <si>
    <t>Zuhratul Jannath</t>
  </si>
  <si>
    <t>Nuzhat Sadar Chowdhury</t>
  </si>
  <si>
    <t>Jayadur Rahman</t>
  </si>
  <si>
    <t>Bishwajit Sarkar</t>
  </si>
  <si>
    <t>Sidratul Muntaha</t>
  </si>
  <si>
    <t>Abul Kalam</t>
  </si>
  <si>
    <t>Tanjil Kha</t>
  </si>
  <si>
    <t>Shahnaz Parven</t>
  </si>
  <si>
    <t>Aparna Bhoumik Shorna</t>
  </si>
  <si>
    <t>Mahmudul Hasan Zunaed</t>
  </si>
  <si>
    <t>Jubayer Ahmed Kawsar</t>
  </si>
  <si>
    <t>Shawkat Jahan Shubon</t>
  </si>
  <si>
    <t>Uttam Kumar Das</t>
  </si>
  <si>
    <t>Farjana Islam Moni</t>
  </si>
  <si>
    <t>Rahima Begum</t>
  </si>
  <si>
    <t>Sayem Ahmed Fahim</t>
  </si>
  <si>
    <t>Lahin Ahmed</t>
  </si>
  <si>
    <t>Asraf Shahriar Sagor</t>
  </si>
  <si>
    <t>Rehad Ahmed</t>
  </si>
  <si>
    <t>Forhad Khan</t>
  </si>
  <si>
    <t>Prianka Shil</t>
  </si>
  <si>
    <t>Atia Anisa Nabila</t>
  </si>
  <si>
    <t>Salman Ahmed</t>
  </si>
  <si>
    <t>Pradyut Das</t>
  </si>
  <si>
    <t>Jahidul Islam Joy</t>
  </si>
  <si>
    <t>Niva Bhowmik</t>
  </si>
  <si>
    <t>Md. Nurul Alam Elahi</t>
  </si>
  <si>
    <t>Anwar Hussain Talukdar</t>
  </si>
  <si>
    <t>Md. Jahangir Hasan Sumon</t>
  </si>
  <si>
    <t>Nazmin Akter</t>
  </si>
  <si>
    <t>Liton Chandra Sarker</t>
  </si>
  <si>
    <t>Muntaha Khan</t>
  </si>
  <si>
    <t>Kamal Ahmed Ambia</t>
  </si>
  <si>
    <t>Farzana Basit</t>
  </si>
  <si>
    <t>Syeda Sanjida Rahman Sumi</t>
  </si>
  <si>
    <t>Anupom Roy</t>
  </si>
  <si>
    <t>Nuruzzaman</t>
  </si>
  <si>
    <t>Muhammad Oliur Rahman Gufran</t>
  </si>
  <si>
    <t>Abdul Wahab Eram</t>
  </si>
  <si>
    <t>Ritu Payren Mim</t>
  </si>
  <si>
    <t>Forhad Ahmed Ridoy</t>
  </si>
  <si>
    <t>Rahat Ahmed Hira</t>
  </si>
  <si>
    <t>Shuvo Chandra Nath</t>
  </si>
  <si>
    <t>Harun Roshid</t>
  </si>
  <si>
    <t>Ahmed Rizvi</t>
  </si>
  <si>
    <t>Mazhar Bin Azhar</t>
  </si>
  <si>
    <t>Aronno Sutradhar Shawon</t>
  </si>
  <si>
    <t>Md. Mujibur Rahman</t>
  </si>
  <si>
    <t>Alok Dab Nath</t>
  </si>
  <si>
    <t>Sadiqul Haque Zuardar</t>
  </si>
  <si>
    <t>Md. Muhaimin Baksh Oli</t>
  </si>
  <si>
    <t>Md. Jaker Hussen</t>
  </si>
  <si>
    <t>Md. Wahid Mia</t>
  </si>
  <si>
    <t>Sumiea Sultana Mouri</t>
  </si>
  <si>
    <t>Mohammad Subel Miah</t>
  </si>
  <si>
    <t>Sarowar Ahmed</t>
  </si>
  <si>
    <t>Md. Toukir Ahmed</t>
  </si>
  <si>
    <t>Shofi Uddin Juel</t>
  </si>
  <si>
    <t>Aysha Akter</t>
  </si>
  <si>
    <t>Miss Tania Begum</t>
  </si>
  <si>
    <t>Farhana Akther Awyshi</t>
  </si>
  <si>
    <t>Aroup Ratan Roy</t>
  </si>
  <si>
    <t>Sumaiya Islam</t>
  </si>
  <si>
    <t>Ahnhar Uddin</t>
  </si>
  <si>
    <t>Md. Zakaria Alam Bappy</t>
  </si>
  <si>
    <t>Saif Uddin Rumman</t>
  </si>
  <si>
    <t>Mohammod Rayhan Ahmed Joy</t>
  </si>
  <si>
    <t>Md. Abdul Motin</t>
  </si>
  <si>
    <t>Fahmida Sultana Shorna</t>
  </si>
  <si>
    <t>Didar Ahmed</t>
  </si>
  <si>
    <t>Husna Begum</t>
  </si>
  <si>
    <t>Syeda samima Yasmin Tamanna</t>
  </si>
  <si>
    <t>Rumnaz Ahmed</t>
  </si>
  <si>
    <t>A.S.M. Atiqur Rahman Joy</t>
  </si>
  <si>
    <t>Md. Jubayer Bakht</t>
  </si>
  <si>
    <t>Md. Munim Ahmed</t>
  </si>
  <si>
    <t>Jayanta Das Talukder</t>
  </si>
  <si>
    <t>Md. Abdul Hafiz</t>
  </si>
  <si>
    <t>Md. Gias Uddin</t>
  </si>
  <si>
    <t>Asif Muntasir</t>
  </si>
  <si>
    <t>Mahin Ahmed Qureshi</t>
  </si>
  <si>
    <t>Md. Shahibur Rahman</t>
  </si>
  <si>
    <t>Tania Sultana</t>
  </si>
  <si>
    <t>Shofi Ahmad Sultan</t>
  </si>
  <si>
    <t>Shoriful Islam Sayem</t>
  </si>
  <si>
    <t>Md. Redwan Ahmed</t>
  </si>
  <si>
    <t>Palash Barmon</t>
  </si>
  <si>
    <t>Syed Nadir Ahmed</t>
  </si>
  <si>
    <t>Enamul Hoque Sumon</t>
  </si>
  <si>
    <t>Abdur Rahman Yusuf</t>
  </si>
  <si>
    <t>Syed Jafrul Husen</t>
  </si>
  <si>
    <t>Shantonu Deb</t>
  </si>
  <si>
    <t>Md. Fahim Ahammed</t>
  </si>
  <si>
    <t>Md. Abu Shahan</t>
  </si>
  <si>
    <t>Tufahel Ahmed</t>
  </si>
  <si>
    <t>Shah Jahan Chowdhury</t>
  </si>
  <si>
    <t>Muyabbaj Hussain</t>
  </si>
  <si>
    <t>Muhammad Khairul Amin</t>
  </si>
  <si>
    <t>S. M. Nurnobi</t>
  </si>
  <si>
    <t>Muhammad Hasan Al Hadi</t>
  </si>
  <si>
    <t>Sanjida Ahmed</t>
  </si>
  <si>
    <t>Fatema Akter</t>
  </si>
  <si>
    <t>Shaidur Rahman Tayef</t>
  </si>
  <si>
    <t>Guru Prashad Chanda Dip</t>
  </si>
  <si>
    <t>Md. Zahid Mahmud Emon</t>
  </si>
  <si>
    <t>Shuhan Ahmed</t>
  </si>
  <si>
    <t>Sadia Akter Afrin</t>
  </si>
  <si>
    <t>Md. Gulam Kibria Chowdhury</t>
  </si>
  <si>
    <t>Jasmin Jahan Puspo</t>
  </si>
  <si>
    <t>Sadia Sal Sabil</t>
  </si>
  <si>
    <t>Md. Abul Bashar</t>
  </si>
  <si>
    <t>Redwan Hossain</t>
  </si>
  <si>
    <t>Ahmed Al Kahir</t>
  </si>
  <si>
    <t>Md. Abdul Mazid</t>
  </si>
  <si>
    <t>Mahfuja Sultana</t>
  </si>
  <si>
    <t>Islam Ahmed Samun</t>
  </si>
  <si>
    <t>Mobin Ahmed</t>
  </si>
  <si>
    <t>Md. Ruhul Alom</t>
  </si>
  <si>
    <t>Kutub Uddin</t>
  </si>
  <si>
    <t>Abu Talha Chowdhury</t>
  </si>
  <si>
    <t>Tania Tun Jannat</t>
  </si>
  <si>
    <t>Washima Jannat Shahi</t>
  </si>
  <si>
    <t>Fatema Jannat Rahee</t>
  </si>
  <si>
    <t>Sumit Chowdhury</t>
  </si>
  <si>
    <t>Nusrat Bhuiyan Nowrin</t>
  </si>
  <si>
    <t>Israt Bhuiyan Tarin</t>
  </si>
  <si>
    <t>Mirza Israt Jahan Khadiza</t>
  </si>
  <si>
    <t>Arif Shareyar</t>
  </si>
  <si>
    <t>Tarequl Islam</t>
  </si>
  <si>
    <t>Bithi Chanda</t>
  </si>
  <si>
    <t>Md. Mahfuzur Rahman Arif</t>
  </si>
  <si>
    <t>Nabil Islam</t>
  </si>
  <si>
    <t>Vojon Purkayesta</t>
  </si>
  <si>
    <t>Joy Kumar Chanda</t>
  </si>
  <si>
    <t>Abu Thaher Khan Abid</t>
  </si>
  <si>
    <t>Dipraj Das</t>
  </si>
  <si>
    <t>Dipa Sinha</t>
  </si>
  <si>
    <t>Md. Ali Hossen</t>
  </si>
  <si>
    <t>Md. Abu Hanif</t>
  </si>
  <si>
    <t>Tutul Chandradas</t>
  </si>
  <si>
    <t>Ishrat Jahan Tisha</t>
  </si>
  <si>
    <t>Shah Foysol Ali Emon</t>
  </si>
  <si>
    <t>Rahib Ahmed</t>
  </si>
  <si>
    <t>Fahim hasan Shojib</t>
  </si>
  <si>
    <t>Hossain Ahmed Tareq</t>
  </si>
  <si>
    <t>Tahmina Akther</t>
  </si>
  <si>
    <t>Tofael Ahmed Chowdhury</t>
  </si>
  <si>
    <t>Md. Ripon Miah Tareq</t>
  </si>
  <si>
    <t>Md. Sahed Miah</t>
  </si>
  <si>
    <t>Sibbir Ahmed</t>
  </si>
  <si>
    <t>Ranjit Kumar Acharjee</t>
  </si>
  <si>
    <t>Syed Tahminuzzaman</t>
  </si>
  <si>
    <t>Uttom Lal Purkystha</t>
  </si>
  <si>
    <t>Syed Nazmul Arefin</t>
  </si>
  <si>
    <t>Afzal Ahmed Chowdhury</t>
  </si>
  <si>
    <t>Mohammad Oyes Ahmed Chowdhury</t>
  </si>
  <si>
    <t>Safayet Ahmed Chowdhury</t>
  </si>
  <si>
    <t>Mohammad Mohabbat Ali</t>
  </si>
  <si>
    <t>Mir Manik Miah</t>
  </si>
  <si>
    <t>Md. Shariful Rahman</t>
  </si>
  <si>
    <t>Najmush Shams Tushar</t>
  </si>
  <si>
    <t>Gulam Wahid</t>
  </si>
  <si>
    <t>Md. Sajid Uddin</t>
  </si>
  <si>
    <t>Rahimun Akthar</t>
  </si>
  <si>
    <t>Azizur Rahman</t>
  </si>
  <si>
    <t>Adnan Rahman Jamery</t>
  </si>
  <si>
    <t>Shermin Akther</t>
  </si>
  <si>
    <t>Rezaul islam</t>
  </si>
  <si>
    <t>Abu Jahiruzzaman Khan Nahid</t>
  </si>
  <si>
    <t>Ashraful islam Ony</t>
  </si>
  <si>
    <t>Uttam Chandra Deb</t>
  </si>
  <si>
    <t>Rubi Rani Das</t>
  </si>
  <si>
    <t>Ibrahim Ahmed</t>
  </si>
  <si>
    <t>Farhana Yesmen</t>
  </si>
  <si>
    <t>M.R. Limon</t>
  </si>
  <si>
    <t>Abdul Mustakim</t>
  </si>
  <si>
    <t>Masuk Miah</t>
  </si>
  <si>
    <t>Md. Numan Ahmed</t>
  </si>
  <si>
    <t>Shahriar Ahmed Sony</t>
  </si>
  <si>
    <t>Md. Zahidul Islam Sarder</t>
  </si>
  <si>
    <t>Md. Rasel</t>
  </si>
  <si>
    <t>Najmul Islam</t>
  </si>
  <si>
    <t>Md. Zakir Hossain</t>
  </si>
  <si>
    <t>Md. Ratib Chowdhury</t>
  </si>
  <si>
    <t>Papia Sultana</t>
  </si>
  <si>
    <t>Sumayya Akhter Parvin</t>
  </si>
  <si>
    <t>Md. Abu Sayed</t>
  </si>
  <si>
    <t>Asia Aktar Rubi</t>
  </si>
  <si>
    <t>Ayesha Begum Saki</t>
  </si>
  <si>
    <t>K.F.M.Kanij</t>
  </si>
  <si>
    <t>Deb Juti Paul Himel</t>
  </si>
  <si>
    <t>Pintu Lal Acharjee</t>
  </si>
  <si>
    <t>Abdul Basith</t>
  </si>
  <si>
    <t>Shah Siddika Jahan</t>
  </si>
  <si>
    <t>Mahfuj Hasan Rayhan</t>
  </si>
  <si>
    <t>Md. Tajul Islam</t>
  </si>
  <si>
    <t>Syed Ziban Ahmed</t>
  </si>
  <si>
    <t>Muhammad Adbul Bayes</t>
  </si>
  <si>
    <t>Khodeza Sarmin  Liza</t>
  </si>
  <si>
    <t xml:space="preserve">Dip Das </t>
  </si>
  <si>
    <t>Emdadul Haque</t>
  </si>
  <si>
    <t>Komolaksha Chakraborty</t>
  </si>
  <si>
    <t>Tasnim Begum Kushba</t>
  </si>
  <si>
    <t>Md. Ekhlasur Rahman</t>
  </si>
  <si>
    <t>Imran Ahmed Hady</t>
  </si>
  <si>
    <t>Md. Shafiqur Rahman</t>
  </si>
  <si>
    <t>Md. Nurul Amin</t>
  </si>
  <si>
    <t>Rezaul Hassan Reza</t>
  </si>
  <si>
    <t>Dibakar Karmakar</t>
  </si>
  <si>
    <t>Aquibuzzaman Chowdhury</t>
  </si>
  <si>
    <t>Mohammad Tawhid Hasan</t>
  </si>
  <si>
    <t>Abu Bokar Md. Sayek</t>
  </si>
  <si>
    <t>Dalia Begum</t>
  </si>
  <si>
    <t>Jakiya Tahmina Ripa</t>
  </si>
  <si>
    <t>Dr. Sultana Momtarin Papri</t>
  </si>
  <si>
    <t>Md. Abdulla Al Amin</t>
  </si>
  <si>
    <t>Mst. Shaheda Akter</t>
  </si>
  <si>
    <t>Abdul Alim</t>
  </si>
  <si>
    <t>Dr. Md. Monjurul Habib Chowdhury</t>
  </si>
  <si>
    <t>Dr. Sharmin Bakth</t>
  </si>
  <si>
    <t>Dr. Progya Laboni Tina</t>
  </si>
  <si>
    <t>Shahriar Hussain</t>
  </si>
  <si>
    <t>Md. Shariful Alom</t>
  </si>
  <si>
    <t>Samirah Sultana</t>
  </si>
  <si>
    <t>Mursed Ahmed</t>
  </si>
  <si>
    <t>Nayim Rashid</t>
  </si>
  <si>
    <t>Tanvir Hassan Chowdhury Fahim</t>
  </si>
  <si>
    <t>Ismail Ahmed Chowdhury</t>
  </si>
  <si>
    <t>Afzal Ahmed Chowdhury Tanvir</t>
  </si>
  <si>
    <t xml:space="preserve">Sohel Ahmed </t>
  </si>
  <si>
    <t>Mir Mahmudul Hasan</t>
  </si>
  <si>
    <t>Abu Nowshad Md. Jawad</t>
  </si>
  <si>
    <t>Emon Ahmed</t>
  </si>
  <si>
    <t>Tanjina Ferdousi</t>
  </si>
  <si>
    <t>Md. Fakid Hasan Shafin</t>
  </si>
  <si>
    <t>Kamrun Nahar Galman</t>
  </si>
  <si>
    <t>Mahzabin Yasmin</t>
  </si>
  <si>
    <t>Shahriar Husan</t>
  </si>
  <si>
    <t>Md. Shahadur Rahman</t>
  </si>
  <si>
    <t>Md. Mostafizur Rahman Nayeem</t>
  </si>
  <si>
    <t>Nushrat Hussain Fatema</t>
  </si>
  <si>
    <t>Enayetur Rahman Chowdhury</t>
  </si>
  <si>
    <t>Rifat Hussain</t>
  </si>
  <si>
    <t>Imran Ahmed Nayem</t>
  </si>
  <si>
    <t>Mahbubul Alom Shakil</t>
  </si>
  <si>
    <t>Kazi Saeed Ahmed Mahin</t>
  </si>
  <si>
    <t xml:space="preserve">Md. Imran Hossain </t>
  </si>
  <si>
    <t>Mohammad Delowar Hossain</t>
  </si>
  <si>
    <t>Md. Niaz Morshed Chowdhury</t>
  </si>
  <si>
    <t>Md. Jahir Alom</t>
  </si>
  <si>
    <t>Chayan Kanti Das</t>
  </si>
  <si>
    <t>Babul Chandra Dash</t>
  </si>
  <si>
    <t>Suman Roy</t>
  </si>
  <si>
    <t>Komol Kanti Talukdar</t>
  </si>
  <si>
    <t>Muhammad Jubaer bin Islam</t>
  </si>
  <si>
    <t>Basu Deb Chakraborty</t>
  </si>
  <si>
    <t>Md. Foysol Ahmed</t>
  </si>
  <si>
    <t>Tanjina Bari holly</t>
  </si>
  <si>
    <t>Trina Roy</t>
  </si>
  <si>
    <t>Rumi Begum</t>
  </si>
  <si>
    <t>Tamanna Begum</t>
  </si>
  <si>
    <t>Farjana Yeasmin Tania</t>
  </si>
  <si>
    <t>Tanzina Akther</t>
  </si>
  <si>
    <t>Md. Mujaffar Hossain Chowdhury</t>
  </si>
  <si>
    <t>Ashfaqur Rahman Jaigirdar</t>
  </si>
  <si>
    <t>Jubeda Begum Ruji</t>
  </si>
  <si>
    <t>Anik Talukder</t>
  </si>
  <si>
    <t>Mahfuzur Rahman Chowdhury</t>
  </si>
  <si>
    <t>Rima Das</t>
  </si>
  <si>
    <t>Md. Lokmam</t>
  </si>
  <si>
    <t>Shubhra Talukder</t>
  </si>
  <si>
    <t>Ayesha Siddika</t>
  </si>
  <si>
    <t>Md. Suhel Ahmed</t>
  </si>
  <si>
    <t>Taniya Khanam Tarin</t>
  </si>
  <si>
    <t>Saeed Md. Arafat Khan</t>
  </si>
  <si>
    <t>Md. Musthafizur Rahman Fahim</t>
  </si>
  <si>
    <t>Jubair Ahmed</t>
  </si>
  <si>
    <t>Tanvir Chowdhury Emad</t>
  </si>
  <si>
    <t>Syeda Farjana Akter Shiuly</t>
  </si>
  <si>
    <t>Imran Hossain</t>
  </si>
  <si>
    <t>Habiba Akter</t>
  </si>
  <si>
    <t>S.M. Moniruzzaman</t>
  </si>
  <si>
    <t>Md. Maruf Ahmed Fahim</t>
  </si>
  <si>
    <t>Sharmina Akter</t>
  </si>
  <si>
    <t>Krishan Pantha Das</t>
  </si>
  <si>
    <t>Yeasrin Zahan Zushi</t>
  </si>
  <si>
    <t>Ahmad Reza</t>
  </si>
  <si>
    <t>Md. Shahidur Rahman Chowdhury</t>
  </si>
  <si>
    <t>Abdul Jalil Mullick</t>
  </si>
  <si>
    <t>Asmin Nahar</t>
  </si>
  <si>
    <t>Sabina Yeasmin</t>
  </si>
  <si>
    <t>Md. Shahajahan Shiddik</t>
  </si>
  <si>
    <t>Farhad Md. Ruben</t>
  </si>
  <si>
    <t>Muhammad Kutubuddin</t>
  </si>
  <si>
    <t>Mohammad Tajul Islam</t>
  </si>
  <si>
    <t>Samin Sikder Ratul</t>
  </si>
  <si>
    <t>Md. Fazle Rabbi</t>
  </si>
  <si>
    <t>Sheikh Md. Dulon Miah</t>
  </si>
  <si>
    <t>Musrat Jahan Rimu</t>
  </si>
  <si>
    <t>Halima Huda Ananya</t>
  </si>
  <si>
    <t>Helal Hussain</t>
  </si>
  <si>
    <t>Habibur Rahman Tanzil</t>
  </si>
  <si>
    <t>Mamun Tahir</t>
  </si>
  <si>
    <t>Marjana Akter</t>
  </si>
  <si>
    <t>Somain Kabir Joarder</t>
  </si>
  <si>
    <t>Md. Muntasir Rahman Mahdi</t>
  </si>
  <si>
    <t>Mohammad Rabiul Aual</t>
  </si>
  <si>
    <t>Md. Tozommul Islam</t>
  </si>
  <si>
    <t>Saberin Ahmed</t>
  </si>
  <si>
    <t xml:space="preserve">Akif Ahmed Chowdhury </t>
  </si>
  <si>
    <t>Rahiyan Chowdhury</t>
  </si>
  <si>
    <t>Md. Raihan Khan</t>
  </si>
  <si>
    <t>Mubinur Raza Chowdhury</t>
  </si>
  <si>
    <t>Sanjida Khanom Sweety</t>
  </si>
  <si>
    <t>Abdul Samad Masud</t>
  </si>
  <si>
    <t>Maisha Tasmia</t>
  </si>
  <si>
    <t>Sanjida Akther Rima</t>
  </si>
  <si>
    <t>Md. Iftekhar Alam Bhuyan</t>
  </si>
  <si>
    <t>Mubasshura Chaudurani</t>
  </si>
  <si>
    <t>Md. Abu Omer Abdullah Jaki</t>
  </si>
  <si>
    <t>Himadhry Ghosh Ankon</t>
  </si>
  <si>
    <t>Mohsin Mortuza Tipu</t>
  </si>
  <si>
    <t>Mt. Sumaiya Tabassum Himi</t>
  </si>
  <si>
    <t>Nobeya Akther Juma</t>
  </si>
  <si>
    <t>Ariful Haque Chowdhury</t>
  </si>
  <si>
    <t>Suhan Syeed Simantho</t>
  </si>
  <si>
    <t>Probal Bhattacharjee</t>
  </si>
  <si>
    <t>Khadiza Tul Qubra</t>
  </si>
  <si>
    <t>Shoaib Ibne Ashraf</t>
  </si>
  <si>
    <t>Shah Alom Bablu</t>
  </si>
  <si>
    <t>Afsana Hannan Lucky</t>
  </si>
  <si>
    <t>Suriya Akter Farhana</t>
  </si>
  <si>
    <t>Md. Koyes Ahmed</t>
  </si>
  <si>
    <t>Mir Amira Anjuman</t>
  </si>
  <si>
    <t>Mohammad  Abul Koyes</t>
  </si>
  <si>
    <t>Khushbu Akter Nipa</t>
  </si>
  <si>
    <t>Amina Akter Urrmi</t>
  </si>
  <si>
    <t>Nahin Akter</t>
  </si>
  <si>
    <t>Iqbal Hossain Bappy</t>
  </si>
  <si>
    <t>Md. Nishad Ur Rahman</t>
  </si>
  <si>
    <t>Bishojit Rajkumer</t>
  </si>
  <si>
    <t>Azfar Ekram Ullah</t>
  </si>
  <si>
    <t>Dalia Sultana</t>
  </si>
  <si>
    <t>S.M. Mizanur Rahman</t>
  </si>
  <si>
    <t>Shah Fahad Ibne Aziz</t>
  </si>
  <si>
    <t>Mst. Suhana Akhtar</t>
  </si>
  <si>
    <t>Shanewaz Murshed Mozumdar</t>
  </si>
  <si>
    <t>Md. Nasir Mahmud Romon</t>
  </si>
  <si>
    <t>Md. Shifanur Rahman</t>
  </si>
  <si>
    <t>Mohammad Sakhawath Sufian Sakir</t>
  </si>
  <si>
    <t>Muhammed Musa</t>
  </si>
  <si>
    <t>Moynul Islam</t>
  </si>
  <si>
    <t>Kaniz Adiba Tahmi</t>
  </si>
  <si>
    <t>Shahadat Ahmed Nabil</t>
  </si>
  <si>
    <t>Nowrin Akther</t>
  </si>
  <si>
    <t>Sabbir Hasan Khan</t>
  </si>
  <si>
    <t>Sheik Jiba Aktar</t>
  </si>
  <si>
    <t>Jannatul Ferdous Saima</t>
  </si>
  <si>
    <t>Syed Ibrahim Ahmed</t>
  </si>
  <si>
    <t>Supan Chandra Nath</t>
  </si>
  <si>
    <t>Yeasin Chowdhury Lahin</t>
  </si>
  <si>
    <t>Najrul Islam</t>
  </si>
  <si>
    <t>Aniqa Tabassum Fatema chowdhury</t>
  </si>
  <si>
    <t>Umma Ruman Sabiha</t>
  </si>
  <si>
    <t>Md. Isfar Bakth Saqif</t>
  </si>
  <si>
    <t>Mehedi Hasan Jumman</t>
  </si>
  <si>
    <t>Amena Khatun</t>
  </si>
  <si>
    <t>Fahima Yeasmin Sumona</t>
  </si>
  <si>
    <t>Pali Rani Das</t>
  </si>
  <si>
    <t>Rahi Hossain</t>
  </si>
  <si>
    <t>Md. Taher Hasan</t>
  </si>
  <si>
    <t>Maliha Bushra Iman</t>
  </si>
  <si>
    <t>Ashuk Ahmed</t>
  </si>
  <si>
    <t>Mhazabin Islam Mim</t>
  </si>
  <si>
    <t>Zarin Sultana Emu</t>
  </si>
  <si>
    <t>Shanjida Haque Tarin</t>
  </si>
  <si>
    <t>Fatema Akther Jeny</t>
  </si>
  <si>
    <t>Barudduza Akash</t>
  </si>
  <si>
    <t>Piali Dey Shomi</t>
  </si>
  <si>
    <t>Md. Ali Ahsan Abid</t>
  </si>
  <si>
    <t>Uttam Kumar Dash</t>
  </si>
  <si>
    <t>Maria Tamanna</t>
  </si>
  <si>
    <t>Moriom Khaleda</t>
  </si>
  <si>
    <t>Md. Ashraf Mahmud</t>
  </si>
  <si>
    <t>Ashikur Rahman</t>
  </si>
  <si>
    <t>Shariar Ahmed Emon</t>
  </si>
  <si>
    <t>Ahmad Maruf Hasan</t>
  </si>
  <si>
    <t>Prome Purkayastha</t>
  </si>
  <si>
    <t xml:space="preserve">Md. Ruhul Amin Khan </t>
  </si>
  <si>
    <t>Sumita Das</t>
  </si>
  <si>
    <t>Sharmim Akther</t>
  </si>
  <si>
    <t>Fardousi Akhter</t>
  </si>
  <si>
    <t>Taskiya</t>
  </si>
  <si>
    <t>Tahmin ara chowdhury</t>
  </si>
  <si>
    <t>Md. Rashed Ul Hoque</t>
  </si>
  <si>
    <t>Md. Mohinul Islam</t>
  </si>
  <si>
    <t>Fahiza Rahman Chowdhury</t>
  </si>
  <si>
    <t>Sarwar Ahmed Mahin</t>
  </si>
  <si>
    <t>Benozir Sadia</t>
  </si>
  <si>
    <t>Md. Muzahidul Islam Chowdhury Babor</t>
  </si>
  <si>
    <t>Bushra Sultana Kobita</t>
  </si>
  <si>
    <t>Hanifa Begum</t>
  </si>
  <si>
    <t>Fardin Ahmed</t>
  </si>
  <si>
    <t>Md. Ruman Miah</t>
  </si>
  <si>
    <t>Kamrul Hossain</t>
  </si>
  <si>
    <t>Soptershi Deb</t>
  </si>
  <si>
    <t>Mohammed</t>
  </si>
  <si>
    <t>Munira Tarin Khan Muna</t>
  </si>
  <si>
    <t>Md. Rejaul Islam Mahfuj</t>
  </si>
  <si>
    <t>Oli Raza</t>
  </si>
  <si>
    <t>Md. Shorif Uddin</t>
  </si>
  <si>
    <t>Shahida Sultana</t>
  </si>
  <si>
    <t>Md. Ashraful Alam</t>
  </si>
  <si>
    <t>Md. Mustakim Ahmed</t>
  </si>
  <si>
    <t>Md. Maidul Bari Tushar</t>
  </si>
  <si>
    <t>Pintu Chandra Nath</t>
  </si>
  <si>
    <t>Dolly Akter</t>
  </si>
  <si>
    <t>Sadia Alam Aivey</t>
  </si>
  <si>
    <t>Chand Moni</t>
  </si>
  <si>
    <t>Most. Farzana Akter</t>
  </si>
  <si>
    <t>Rohima Akter</t>
  </si>
  <si>
    <t>Ehia Ahmed</t>
  </si>
  <si>
    <t>Dr. Masuma Akter Mousumi</t>
  </si>
  <si>
    <t>Bina Sarker</t>
  </si>
  <si>
    <t>Sanjit Chandra Halder</t>
  </si>
  <si>
    <t>Md. Eynal Haque</t>
  </si>
  <si>
    <t>Muhammad Alamgir Alam</t>
  </si>
  <si>
    <t>Mohammod Solaiman Khan</t>
  </si>
  <si>
    <t>Amit Ghosh</t>
  </si>
  <si>
    <t>Uttam Kumar Dey</t>
  </si>
  <si>
    <t>Suzan Chowdhury</t>
  </si>
  <si>
    <t>Mohammad Jahirul Islam</t>
  </si>
  <si>
    <t>Shameem Ara Yeasmin</t>
  </si>
  <si>
    <t>Joley Rani Das</t>
  </si>
  <si>
    <t>Md. Sahadat Hossain Miah</t>
  </si>
  <si>
    <t>Nanda Kishore Sinha</t>
  </si>
  <si>
    <t>Pankaj Kanti Sharam</t>
  </si>
  <si>
    <t>Shahuda Akter</t>
  </si>
  <si>
    <t>Md. Hachanuzzaman Shah</t>
  </si>
  <si>
    <t>Mahfuz Thanam</t>
  </si>
  <si>
    <t>Sanjeeda Akter</t>
  </si>
  <si>
    <t>Jabi Begum</t>
  </si>
  <si>
    <t>Mijanur Rahman</t>
  </si>
  <si>
    <t>Firuja Khatun</t>
  </si>
  <si>
    <t>Mohammed Ismail Hossain</t>
  </si>
  <si>
    <t>Shahajanur Rahman</t>
  </si>
  <si>
    <t>Md. Selim Reza</t>
  </si>
  <si>
    <t>Md. Badiar Rahman</t>
  </si>
  <si>
    <t>Shotabdi Deb</t>
  </si>
  <si>
    <t>Shekh Zannatun Nayeem</t>
  </si>
  <si>
    <t>Zahir Ahmed</t>
  </si>
  <si>
    <t>Khadija Binte Abul Haque</t>
  </si>
  <si>
    <t>Muzaddid Ahmed</t>
  </si>
  <si>
    <t>Wadud Ullah Sami</t>
  </si>
  <si>
    <t>Ali Kamrun Naher Reshmotara</t>
  </si>
  <si>
    <t>Mansura Ferdous Chowdhury Rini</t>
  </si>
  <si>
    <t>Pial Kanti roy</t>
  </si>
  <si>
    <t>N. Dibyandu Singha Rowdra</t>
  </si>
  <si>
    <t>Aminul Islam Emon</t>
  </si>
  <si>
    <t>Nava Chowdhury</t>
  </si>
  <si>
    <t>Saiful Islam</t>
  </si>
  <si>
    <t>Umma Hani Anika</t>
  </si>
  <si>
    <t>Shefaul Karim</t>
  </si>
  <si>
    <t>Samia Ahmed Chowdhury</t>
  </si>
  <si>
    <t>Md. Kibria Ahmed</t>
  </si>
  <si>
    <t>Shuvo Ranjan Deb Nath</t>
  </si>
  <si>
    <t>Abul Kashem Lukman</t>
  </si>
  <si>
    <t>Nahidul Islam</t>
  </si>
  <si>
    <t>Junakey Rani Talukdar</t>
  </si>
  <si>
    <t>Rima Akter</t>
  </si>
  <si>
    <t>Rejwana Shirajy</t>
  </si>
  <si>
    <t>Mohd. Sobrul Karim</t>
  </si>
  <si>
    <t>Md. Johirul Islam Fahad</t>
  </si>
  <si>
    <t>Moriom Akter Chowdhury</t>
  </si>
  <si>
    <t>Mahar Hasan</t>
  </si>
  <si>
    <t>Abu Taher Md Sayed</t>
  </si>
  <si>
    <t>Sonjib Kanti Paul</t>
  </si>
  <si>
    <t>Md. Jahirul Islam Chowdhry</t>
  </si>
  <si>
    <t>Shamima Akther</t>
  </si>
  <si>
    <t>Fatema Jannat</t>
  </si>
  <si>
    <t>Md. Ishrak</t>
  </si>
  <si>
    <t>Ibad Khan</t>
  </si>
  <si>
    <t>Abu Talha Pappu</t>
  </si>
  <si>
    <t>Zakia Tabassum Rahman</t>
  </si>
  <si>
    <t>Mahadi Hasan</t>
  </si>
  <si>
    <t>Abdullah</t>
  </si>
  <si>
    <t>Khadem Mohammad Asif Uz Zaman</t>
  </si>
  <si>
    <t>Sarwar Hossain Kamaly</t>
  </si>
  <si>
    <t>Anamika Pal Monti</t>
  </si>
  <si>
    <t>Fateha Delwar</t>
  </si>
  <si>
    <t>Shah Md. Mahfuz Hussaain Shimul</t>
  </si>
  <si>
    <t>Mijanur Rahman Chowdhury</t>
  </si>
  <si>
    <t>Abdullah Ashraf</t>
  </si>
  <si>
    <t>Kutub Uddin Apu</t>
  </si>
  <si>
    <t>Masud Ahmed Anik</t>
  </si>
  <si>
    <t>Md. Johirul Hussen Mamun</t>
  </si>
  <si>
    <t>Shahida Khanom Koly</t>
  </si>
  <si>
    <t>Biplop Deb Nath</t>
  </si>
  <si>
    <t>Abdullah Al Masud</t>
  </si>
  <si>
    <t>Jibon Kumar Das</t>
  </si>
  <si>
    <t>Md. Mehedi Hassan</t>
  </si>
  <si>
    <t>Md. Atiful Islam Chowdhury</t>
  </si>
  <si>
    <t>Md. Rajbin Zasim Raj</t>
  </si>
  <si>
    <t>Yousuf Miah</t>
  </si>
  <si>
    <t>Nusrat Islam Shammi</t>
  </si>
  <si>
    <t>Mst. Farhana Islam</t>
  </si>
  <si>
    <t>Fahim Hasan Chowdhury</t>
  </si>
  <si>
    <t>Riadur Rahman Shuhan</t>
  </si>
  <si>
    <t>Md. Raihan Alam</t>
  </si>
  <si>
    <t>Priyanka Deb Nath</t>
  </si>
  <si>
    <t>Fujel Ahmed</t>
  </si>
  <si>
    <t>Amina Islam</t>
  </si>
  <si>
    <t>Md. Shahnajur Rahman</t>
  </si>
  <si>
    <t>Prosenjith Kumar Dash Chowdhury</t>
  </si>
  <si>
    <t>Habibur Rahman Chowdhury</t>
  </si>
  <si>
    <t>Md. Jabidur Rahman Chowdhury Nayeem</t>
  </si>
  <si>
    <t>Emamul Hak</t>
  </si>
  <si>
    <t>Samsuszzaman Sany</t>
  </si>
  <si>
    <t>Md. Parvez Mahbub</t>
  </si>
  <si>
    <t>Fathema Sharmin</t>
  </si>
  <si>
    <t>Md. Badrudduza Chowdhury</t>
  </si>
  <si>
    <t>Abul Fazal Md. Mahfuj</t>
  </si>
  <si>
    <t>Mohammed Arafat</t>
  </si>
  <si>
    <t>Khondokar Ahmed Zaman</t>
  </si>
  <si>
    <t>Masnoon Hussain</t>
  </si>
  <si>
    <t>Fateha Binte Moudud</t>
  </si>
  <si>
    <t>Md. Shafiqul Islam</t>
  </si>
  <si>
    <t>Shah Md. Bahadur Alam</t>
  </si>
  <si>
    <t>Ram Kumar Das</t>
  </si>
  <si>
    <t>Chinmoy Roy</t>
  </si>
  <si>
    <t>Sayeed Ahmed Chowdhury</t>
  </si>
  <si>
    <t>Sirazul Munif Chowdhury</t>
  </si>
  <si>
    <t>Md. Mazidur Rahman Mitu</t>
  </si>
  <si>
    <t>Mariya Chowdhury</t>
  </si>
  <si>
    <t>Md. Jahangir Husan</t>
  </si>
  <si>
    <t>Mitu Rani Modak</t>
  </si>
  <si>
    <t>Shanta Poly Datta</t>
  </si>
  <si>
    <t>Bishwjit Paul</t>
  </si>
  <si>
    <t>Moinul Islam Munna</t>
  </si>
  <si>
    <t>Rejwan Islam Mahin</t>
  </si>
  <si>
    <t>Sultan Mahmud Chowdhury</t>
  </si>
  <si>
    <t xml:space="preserve">Panna Begum </t>
  </si>
  <si>
    <t>Sadia Bilkis Riha</t>
  </si>
  <si>
    <t>Abu Sayed</t>
  </si>
  <si>
    <t>Fahmin Begum</t>
  </si>
  <si>
    <t>Gyana Rato Dhar</t>
  </si>
  <si>
    <t>Partho Sharoti Das</t>
  </si>
  <si>
    <t>Israt Mahjabin Chowdhury</t>
  </si>
  <si>
    <t>Khayrul Alam</t>
  </si>
  <si>
    <t>Shormi Chanda</t>
  </si>
  <si>
    <t>Samiya Nabi Chowdhury</t>
  </si>
  <si>
    <t>Syeda Fatima Haque Rashmi</t>
  </si>
  <si>
    <t>Toybur Rahman</t>
  </si>
  <si>
    <t>Miftaur Rahman</t>
  </si>
  <si>
    <t>A.K.M. Muzammel Haque</t>
  </si>
  <si>
    <t>Muhammad Nurul Alam</t>
  </si>
  <si>
    <t>Pintu Kumar Chowdhury</t>
  </si>
  <si>
    <t>Tania Yasmin</t>
  </si>
  <si>
    <t>Sree Ajit Sutradhor</t>
  </si>
  <si>
    <t>Sayeeda Nafisa Hadia</t>
  </si>
  <si>
    <t>Abul Hasan Akhonjit</t>
  </si>
  <si>
    <t>M. Abdul Latif Chowdhury</t>
  </si>
  <si>
    <t>Billal Hossain</t>
  </si>
  <si>
    <t>Md. Belal Uddin</t>
  </si>
  <si>
    <t>Sree Sajib Debnath</t>
  </si>
  <si>
    <t>Tanzila Hannan</t>
  </si>
  <si>
    <t>Nihar Bindu Chakma</t>
  </si>
  <si>
    <t>Md. Abu Sayed Sheikh</t>
  </si>
  <si>
    <t>Md. Fakrul Islam</t>
  </si>
  <si>
    <t>Afroza Akter</t>
  </si>
  <si>
    <t>Tahmain Akther Monisa</t>
  </si>
  <si>
    <t xml:space="preserve">Marjana Akther </t>
  </si>
  <si>
    <t>Asma Khatun</t>
  </si>
  <si>
    <t>Md. Shipon Miah</t>
  </si>
  <si>
    <t>A.S.M Norul Amin</t>
  </si>
  <si>
    <t>Probir Chandra Talukder</t>
  </si>
  <si>
    <t>Imtiaz Ahmed Shuvon</t>
  </si>
  <si>
    <t>Ahsunur Rahman</t>
  </si>
  <si>
    <t>Tanvir Rana Saikat</t>
  </si>
  <si>
    <t>Abdul Hakim</t>
  </si>
  <si>
    <t>Prosenjith Chanda Polash</t>
  </si>
  <si>
    <t>Tarek Hussain Joy</t>
  </si>
  <si>
    <t>Ashrafu Zzaman Chowdhury</t>
  </si>
  <si>
    <t>Masuma Akter Chowdhury</t>
  </si>
  <si>
    <t>Shah Abdullah Al Tahmid</t>
  </si>
  <si>
    <t>Tashsina Tarannum Ansary</t>
  </si>
  <si>
    <t>Jahangir Ahmed Tanim</t>
  </si>
  <si>
    <t>Farhana Marzan</t>
  </si>
  <si>
    <t>Md. Shahriar Emon Talukdar</t>
  </si>
  <si>
    <t>Taslima Begum</t>
  </si>
  <si>
    <t>Sirajam Munira Dona</t>
  </si>
  <si>
    <t>Muzibul Islam</t>
  </si>
  <si>
    <t>Nabil Jabin Nova</t>
  </si>
  <si>
    <t>Nooreen Zaman</t>
  </si>
  <si>
    <t>Koli Roy</t>
  </si>
  <si>
    <t>Tusher Abdul Munaim</t>
  </si>
  <si>
    <t>Ashrafull Islam</t>
  </si>
  <si>
    <t>Abdullah Sayeed Chowdhury</t>
  </si>
  <si>
    <t>Hisam Syed</t>
  </si>
  <si>
    <t>Sanjana Fardous</t>
  </si>
  <si>
    <t>Puspita Fardous</t>
  </si>
  <si>
    <t>Jahidul Islam</t>
  </si>
  <si>
    <t>Popi Deb</t>
  </si>
  <si>
    <t>Md. Rifat Hossain</t>
  </si>
  <si>
    <t>Md. Tareq Ahemd Chowdhury</t>
  </si>
  <si>
    <t>Shuvra Banik</t>
  </si>
  <si>
    <t>Aungshuman Bhattacharjee</t>
  </si>
  <si>
    <t>Md. Nazrul Islam</t>
  </si>
  <si>
    <t>Mohammad Shah Alam</t>
  </si>
  <si>
    <t>Dhruba Ranjan Roy</t>
  </si>
  <si>
    <t>Md. Ashraf Uddin</t>
  </si>
  <si>
    <t>Syed Muhammad Saleh</t>
  </si>
  <si>
    <t>S. M Salim Reza</t>
  </si>
  <si>
    <t>Muhammad Habibur Rahman</t>
  </si>
  <si>
    <t>Sabbir Ahmed</t>
  </si>
  <si>
    <t>Khaled Mohammad Farhad</t>
  </si>
  <si>
    <t>Mohammad Abul Kamal Chowdhury</t>
  </si>
  <si>
    <t>Muhammad Hasanur Rahman Kayes</t>
  </si>
  <si>
    <t>Shakhawat Hossain Hamza</t>
  </si>
  <si>
    <t>S.M. Rafiqual Bari Rahad</t>
  </si>
  <si>
    <t>Tarmina Khanom</t>
  </si>
  <si>
    <t>Taskia Nasrin Tinny</t>
  </si>
  <si>
    <t>Samia Sanjida Chowdhury</t>
  </si>
  <si>
    <t>Shatabdi Rani Das</t>
  </si>
  <si>
    <t>Kingshuk Ranjon Dash</t>
  </si>
  <si>
    <t>Md Ali Kamran</t>
  </si>
  <si>
    <t>M. Saidur Raja Chowdhury</t>
  </si>
  <si>
    <t>Shabana Akter Popi</t>
  </si>
  <si>
    <t>Jhuma Rani Sarkar</t>
  </si>
  <si>
    <t>Most. Farjana Yeasmin Sumi</t>
  </si>
  <si>
    <t>Afjal Mohammad Daiyan</t>
  </si>
  <si>
    <t>Tahera Akther</t>
  </si>
  <si>
    <t>Sajal Chowdhury</t>
  </si>
  <si>
    <t>Khaledur Rahman Johir</t>
  </si>
  <si>
    <t>Niresh Sutradhar</t>
  </si>
  <si>
    <t>Moriom Khatun Mouery</t>
  </si>
  <si>
    <t>Mohi Uddin</t>
  </si>
  <si>
    <t>Thamanna Akther</t>
  </si>
  <si>
    <t>Kuheli Paul Chowdhury</t>
  </si>
  <si>
    <t>Eklima Rahman Chowdhury Liza</t>
  </si>
  <si>
    <t>Najia Ashrafi Laskar</t>
  </si>
  <si>
    <t>Sabrina Islam</t>
  </si>
  <si>
    <t>Md. Ruhul Alam Rami</t>
  </si>
  <si>
    <t>Nushrat Jahan</t>
  </si>
  <si>
    <t>Ahtashamul Haq</t>
  </si>
  <si>
    <t>Atm Fahad</t>
  </si>
  <si>
    <t>Shahadat Hussain</t>
  </si>
  <si>
    <t>Pinki Rani Shil</t>
  </si>
  <si>
    <t>Tanjina Karim</t>
  </si>
  <si>
    <t>Md. Rahman Uddin</t>
  </si>
  <si>
    <t>Mst. Rabeya Begum</t>
  </si>
  <si>
    <t>Md. Asikur Rahman</t>
  </si>
  <si>
    <t>Saidul Mahmud</t>
  </si>
  <si>
    <t>Md. Abdul Kadir Chowdhury</t>
  </si>
  <si>
    <t>Arman Ahmod</t>
  </si>
  <si>
    <t>Tarak Ahmed</t>
  </si>
  <si>
    <t>Adib Hasan Tanzir</t>
  </si>
  <si>
    <t>Tanjir Ahmed</t>
  </si>
  <si>
    <t>Farjana Jahan Ruma</t>
  </si>
  <si>
    <t>Nazmul Islam Towkir</t>
  </si>
  <si>
    <t>Md Shaon Miah</t>
  </si>
  <si>
    <t>Md. Jabedul Islam</t>
  </si>
  <si>
    <t>Fahmida Suraiya Tanha</t>
  </si>
  <si>
    <t>Jannatul Farhana Talukder</t>
  </si>
  <si>
    <t>Tahmina Khanam</t>
  </si>
  <si>
    <t>Al Amin Jubed</t>
  </si>
  <si>
    <t>Debosri Saha Puja</t>
  </si>
  <si>
    <t>Mokim Hossain</t>
  </si>
  <si>
    <t>Selina Akter</t>
  </si>
  <si>
    <t>Mashuda Jannat</t>
  </si>
  <si>
    <t>Dr. Pritha Progga Sinha</t>
  </si>
  <si>
    <t>Dr. Md. Layek Ahmed</t>
  </si>
  <si>
    <t>Fatheha Mehjabin</t>
  </si>
  <si>
    <t>Muhibul Islam Sammu</t>
  </si>
  <si>
    <t>Tanjir Adnan Shawan</t>
  </si>
  <si>
    <t>Sami Ahmed</t>
  </si>
  <si>
    <t>Md. Fazlul Hoque</t>
  </si>
  <si>
    <t>T. M. Saifuzzaman Jony</t>
  </si>
  <si>
    <t>Sayeda Nasrin Akther</t>
  </si>
  <si>
    <t>Hasna Akther Urmi</t>
  </si>
  <si>
    <t>Imtiaz Bin Islam</t>
  </si>
  <si>
    <t>Juyel Ahmed</t>
  </si>
  <si>
    <t>Mst. Sadia Akter Luna</t>
  </si>
  <si>
    <t>Ripon Chandra Nath</t>
  </si>
  <si>
    <t>Iftekher Ahmed Nihal</t>
  </si>
  <si>
    <t>Rahat Ahmed</t>
  </si>
  <si>
    <t>Ponkoj Deb Nath</t>
  </si>
  <si>
    <t>Sondip Datta</t>
  </si>
  <si>
    <t>Shah Al Jumman Karim</t>
  </si>
  <si>
    <t>Mujammil Ahmed</t>
  </si>
  <si>
    <t>Atiqur Rahman Nipu</t>
  </si>
  <si>
    <t>Sharaboni Tarat</t>
  </si>
  <si>
    <t>Fahmida Akther Ema</t>
  </si>
  <si>
    <t>Junayed Bagdadi</t>
  </si>
  <si>
    <t>Fatema Nazmi Emu</t>
  </si>
  <si>
    <t>Fatematuz Jannah Bushra</t>
  </si>
  <si>
    <t>Jakiya Sulthana C howdhury</t>
  </si>
  <si>
    <t>Towsif Ahmed Rafi</t>
  </si>
  <si>
    <t>Md.Tahmid Niaz Baksh</t>
  </si>
  <si>
    <t>Abdul Mojid Shuva</t>
  </si>
  <si>
    <t>Arnob Das Antu</t>
  </si>
  <si>
    <t>Tahera Jannat Tammi</t>
  </si>
  <si>
    <t>Masud Chowdhury Mukul</t>
  </si>
  <si>
    <t>Thambir Ahmed Sapan</t>
  </si>
  <si>
    <t>Sudipto Singha</t>
  </si>
  <si>
    <t>Humaun Karim</t>
  </si>
  <si>
    <t>Azmery Sultana</t>
  </si>
  <si>
    <t>Probal Kumar Dey</t>
  </si>
  <si>
    <t>Md.Zakaria Ahmad</t>
  </si>
  <si>
    <t>Badsha Hussain</t>
  </si>
  <si>
    <t>Syed Musaddik Hussain</t>
  </si>
  <si>
    <t>Md.Akash Miah</t>
  </si>
  <si>
    <t>Md.Faysal Ahmed</t>
  </si>
  <si>
    <t>Sofikul Islam</t>
  </si>
  <si>
    <t>Animesh Kumar Nag</t>
  </si>
  <si>
    <t>Md. Milad Ali</t>
  </si>
  <si>
    <t>Abdul Rashid Chowdhury</t>
  </si>
  <si>
    <t>Ashraful Huq Rifat</t>
  </si>
  <si>
    <t>Subarna Das</t>
  </si>
  <si>
    <t>Tarin Jahan</t>
  </si>
  <si>
    <t>Md.Golzer Hossain</t>
  </si>
  <si>
    <t>Mohammad Nuruzzaman</t>
  </si>
  <si>
    <t>Ayrin Akther</t>
  </si>
  <si>
    <t>Ashrafur Rahman Pathan</t>
  </si>
  <si>
    <t>A.Z.M Didarul Karim</t>
  </si>
  <si>
    <t>Joydip Chakraborty</t>
  </si>
  <si>
    <t>Sushanta Mondal</t>
  </si>
  <si>
    <t>Rajia Sultana</t>
  </si>
  <si>
    <t>Mohammad Abu Bokor</t>
  </si>
  <si>
    <t>Md. Amir Hamza</t>
  </si>
  <si>
    <t>Shilpi Das</t>
  </si>
  <si>
    <t>Anup Raj Chowdhury</t>
  </si>
  <si>
    <t>Rabeya Begum</t>
  </si>
  <si>
    <t>Moynul Islam Mitu</t>
  </si>
  <si>
    <t>Md. Towhidul Islam</t>
  </si>
  <si>
    <t>MD.Khalad Ahmed Milu</t>
  </si>
  <si>
    <t>Liken Chakma</t>
  </si>
  <si>
    <t>Shahriar Mahbub Talukder</t>
  </si>
  <si>
    <t>Sonjit Kumer Roy Chowdhury</t>
  </si>
  <si>
    <t>Majada Khanom Rahi</t>
  </si>
  <si>
    <t>Sabir Hamza Chowdhury</t>
  </si>
  <si>
    <t>Kazi Ashraful Islam</t>
  </si>
  <si>
    <t>Jannatul Ferdaus Rozi</t>
  </si>
  <si>
    <t>Md.Rafew Islam</t>
  </si>
  <si>
    <t>Md.Abul Kahar Saju</t>
  </si>
  <si>
    <t>Zanatul Fardous Maria</t>
  </si>
  <si>
    <t>Md.Sohel Khan</t>
  </si>
  <si>
    <t>MD.Asaduzzaman</t>
  </si>
  <si>
    <t>Kashpia Tamim</t>
  </si>
  <si>
    <t>Fariha Ahmed Tania</t>
  </si>
  <si>
    <t>Juthi Rajnath</t>
  </si>
  <si>
    <t>Sayra Begum</t>
  </si>
  <si>
    <t>Shamsur Rahman Marjan</t>
  </si>
  <si>
    <t>Noor Hossen Billal</t>
  </si>
  <si>
    <t>Ripon Das</t>
  </si>
  <si>
    <t>Shorab Hossain</t>
  </si>
  <si>
    <t>Fahmida Akter</t>
  </si>
  <si>
    <t>Rahima Sultana</t>
  </si>
  <si>
    <t>Hoor-E-Jannath Khan Thaiba</t>
  </si>
  <si>
    <t>Mahfuza Anwar Lina</t>
  </si>
  <si>
    <t>Tawfique Hussain Qureshi</t>
  </si>
  <si>
    <t>Md. Nur Ahmed Shakil</t>
  </si>
  <si>
    <t xml:space="preserve">Md. Nur Uddin Majed </t>
  </si>
  <si>
    <t>Abdul Oazid Mamun</t>
  </si>
  <si>
    <t>Halima Begum</t>
  </si>
  <si>
    <t>Bornali Baidya Richi</t>
  </si>
  <si>
    <t>Kamrunnher Mir Joli</t>
  </si>
  <si>
    <t>Fouzia Naznin Chowdhury</t>
  </si>
  <si>
    <t>Ayesha Sultana</t>
  </si>
  <si>
    <t>Fahmida Begum Sweety</t>
  </si>
  <si>
    <t>Debosree Roy Chowdhury</t>
  </si>
  <si>
    <t>Saumitra Das</t>
  </si>
  <si>
    <t>Shahida Akther</t>
  </si>
  <si>
    <t>Md. Saidul Hussen Chowdhury</t>
  </si>
  <si>
    <t>Pavel Ahmad Shanto</t>
  </si>
  <si>
    <t>Rasheda Akther Shila</t>
  </si>
  <si>
    <t>Sazzad Hossain Asif</t>
  </si>
  <si>
    <t>Bilkish Shifa</t>
  </si>
  <si>
    <t>Akteruzzaman</t>
  </si>
  <si>
    <t>Israt Jahan Ria</t>
  </si>
  <si>
    <t>Md.Fojol Ahmad</t>
  </si>
  <si>
    <t>Mariom Akther Arisha</t>
  </si>
  <si>
    <t>Asifa Akther Chowdhury</t>
  </si>
  <si>
    <t>Raihan Alom Roky</t>
  </si>
  <si>
    <t>Rashed Ahmed</t>
  </si>
  <si>
    <t>Roni Goup</t>
  </si>
  <si>
    <t>Suchana Akter Amu</t>
  </si>
  <si>
    <t>Shamira Akther</t>
  </si>
  <si>
    <t>Shabiha Tasnim Jerin</t>
  </si>
  <si>
    <t>Md.Tayeebur Rahman Tuha</t>
  </si>
  <si>
    <t>Tahsina Alam</t>
  </si>
  <si>
    <t>Md. Mohi Uddin</t>
  </si>
  <si>
    <t>Idris Ali Khan</t>
  </si>
  <si>
    <t>Md.Shahidul Islam</t>
  </si>
  <si>
    <t>Rejwan Ahmed Raju</t>
  </si>
  <si>
    <t>Rekha Akther</t>
  </si>
  <si>
    <t>Husain Muhammad Tanvir</t>
  </si>
  <si>
    <t>Amzad Ali Emon</t>
  </si>
  <si>
    <t>Md. Zamilur Rahman Chowdhury</t>
  </si>
  <si>
    <t>Abu Ahmed Ashab Uddin</t>
  </si>
  <si>
    <t>Oishe Deb</t>
  </si>
  <si>
    <t>Tajul Islam Rahel</t>
  </si>
  <si>
    <t>Farjana Eyasmi Juhi</t>
  </si>
  <si>
    <t>Abul Hasan Emran</t>
  </si>
  <si>
    <t>Sourab Das</t>
  </si>
  <si>
    <t>Shanta Rani Das Nisha</t>
  </si>
  <si>
    <t>Md. Ashfaque Siddique</t>
  </si>
  <si>
    <t>Thowhid Murshed Shourav</t>
  </si>
  <si>
    <t>Misbah Uddin Chowdhury</t>
  </si>
  <si>
    <t>Jakia Sultana</t>
  </si>
  <si>
    <t>Sumaya Aktar Chowdhury</t>
  </si>
  <si>
    <t>Anika Akter</t>
  </si>
  <si>
    <t>Taslima Akther Papiya</t>
  </si>
  <si>
    <t>Liba Akther Suma</t>
  </si>
  <si>
    <t>Fatama Begum</t>
  </si>
  <si>
    <t>Md.Fahidur Rahman Rifat</t>
  </si>
  <si>
    <t>Md. Shahjahan Alom</t>
  </si>
  <si>
    <t>Md.Mohiuddin Mizan</t>
  </si>
  <si>
    <t>Nazia Sultana</t>
  </si>
  <si>
    <t>Rahmina Sultana</t>
  </si>
  <si>
    <t>Mrst. Tasnia Islam Chowdhury</t>
  </si>
  <si>
    <t>MD.Nazim Uddin</t>
  </si>
  <si>
    <t>Fatema-Tuz-Zohora</t>
  </si>
  <si>
    <t>Farhana Begum</t>
  </si>
  <si>
    <t>Shahina Akter</t>
  </si>
  <si>
    <t>Nahida Akther Lisa</t>
  </si>
  <si>
    <t>Bushra Huda Meem</t>
  </si>
  <si>
    <t>Ali Amjad Chowdhury</t>
  </si>
  <si>
    <t>Jalal Hossain Rakin</t>
  </si>
  <si>
    <t>Arafat Jaman Sagar</t>
  </si>
  <si>
    <t>Sagar Kar</t>
  </si>
  <si>
    <t>Sheikh Nazbin Bashar Nahida</t>
  </si>
  <si>
    <t>MD.Hadiya Majhari Farhan</t>
  </si>
  <si>
    <t>Shaila Farzana</t>
  </si>
  <si>
    <t>Imon Khan</t>
  </si>
  <si>
    <t>Syed Sajon Miah</t>
  </si>
  <si>
    <t>Nirma Sultana</t>
  </si>
  <si>
    <t>Md. Mahfuzul Islam Mamun</t>
  </si>
  <si>
    <t>Hamja Ahmed</t>
  </si>
  <si>
    <t>Shain Ahmed</t>
  </si>
  <si>
    <t>Tawhidur Rahman</t>
  </si>
  <si>
    <t>Md.Marzan Ahmed</t>
  </si>
  <si>
    <t>Md. Ali Hyder</t>
  </si>
  <si>
    <t>Jannatul Ferdous Bushra</t>
  </si>
  <si>
    <t>Imran Khan</t>
  </si>
  <si>
    <t>Ahmed Arafat</t>
  </si>
  <si>
    <t>Mst. Sathi Akter</t>
  </si>
  <si>
    <t>Sueb Miah</t>
  </si>
  <si>
    <t>Hamida Begum Shammi</t>
  </si>
  <si>
    <t>Md. Abu Osman Abdullah Noki</t>
  </si>
  <si>
    <t>Md.Muntasir Hussain</t>
  </si>
  <si>
    <t>Md. Kafatul Haque Chowdhury</t>
  </si>
  <si>
    <t>Md. Mushahedul Islam Mahee</t>
  </si>
  <si>
    <t>Md. Ashrafur Rahman Khan</t>
  </si>
  <si>
    <t>Jakaria Ahmed</t>
  </si>
  <si>
    <t>Samia Akther Tarin</t>
  </si>
  <si>
    <t>Sajidur Rahman</t>
  </si>
  <si>
    <t>Md. Shahed Ali</t>
  </si>
  <si>
    <t>Md.Aminur Rahman</t>
  </si>
  <si>
    <t>Shahidul Islam Bappi</t>
  </si>
  <si>
    <t>Asfaqur Rahman Mubin</t>
  </si>
  <si>
    <t>Tania Akter Lipi</t>
  </si>
  <si>
    <t>Md.Juyel Ahammad</t>
  </si>
  <si>
    <t>Arafat Rahman</t>
  </si>
  <si>
    <t>Milan Chanda Nandi</t>
  </si>
  <si>
    <t>A.S.M. Shahriar</t>
  </si>
  <si>
    <t>Prokriti Rani Sinha</t>
  </si>
  <si>
    <t>Kaberi Paul</t>
  </si>
  <si>
    <t>MD.Zakaria Hasan</t>
  </si>
  <si>
    <t>MD.Mossabber Rahman</t>
  </si>
  <si>
    <t>MD.Abdul Alim</t>
  </si>
  <si>
    <t>S.M.Harun-or-Rashid</t>
  </si>
  <si>
    <t>MD.Shahadat Hossain</t>
  </si>
  <si>
    <t>MD.Deluwar Hussain</t>
  </si>
  <si>
    <t>MD.Emdadul Hoque</t>
  </si>
  <si>
    <t>A.S.MD.Mahruzar Rahman</t>
  </si>
  <si>
    <t>Md.Selim Reza</t>
  </si>
  <si>
    <t>A.B.M Moazzem Hossain</t>
  </si>
  <si>
    <t>Dr.Umme Kulsum</t>
  </si>
  <si>
    <t>Jesmin Begum</t>
  </si>
  <si>
    <t>Kamran Ahmed Chowdhury</t>
  </si>
  <si>
    <t xml:space="preserve">Md. Shahan Ahmed </t>
  </si>
  <si>
    <t>Mohammed Asaduzzaman Sayem</t>
  </si>
  <si>
    <t>Dipika Sinha</t>
  </si>
  <si>
    <t>Asrafunnahar</t>
  </si>
  <si>
    <t>Badrul Islam</t>
  </si>
  <si>
    <t>Abu Fahim Md. Mobinul Islam</t>
  </si>
  <si>
    <t>Md. Ahsanul Hye Sourav</t>
  </si>
  <si>
    <t>Mir Md Tariqul Islam</t>
  </si>
  <si>
    <t>MD.Osman Gani</t>
  </si>
  <si>
    <t>Md Ruhul Alom</t>
  </si>
  <si>
    <t>Syed Md. Afsani</t>
  </si>
  <si>
    <t>Salma Begum</t>
  </si>
  <si>
    <t>Md. Tofazzal Hosen Mamun</t>
  </si>
  <si>
    <t>Rahat Abdullah Shuvo</t>
  </si>
  <si>
    <t>Nadira Ferdous</t>
  </si>
  <si>
    <t>Babli Begum</t>
  </si>
  <si>
    <t>Biprojit Bhattacharjee</t>
  </si>
  <si>
    <t>Humayra Shirin Mony</t>
  </si>
  <si>
    <t>Maidul Islam</t>
  </si>
  <si>
    <t>Md Mubin Chowdhury</t>
  </si>
  <si>
    <t>Marwanur Rashid Shafe</t>
  </si>
  <si>
    <t>Debosree Datta Eipa</t>
  </si>
  <si>
    <t>Sajib Sutradhar</t>
  </si>
  <si>
    <t>Al Mohammad Al Amin Soyon</t>
  </si>
  <si>
    <t>Jani Begum</t>
  </si>
  <si>
    <t>Mahjabin Binty Khair</t>
  </si>
  <si>
    <t>Marufa Akter Sweety</t>
  </si>
  <si>
    <t>Jashim khan</t>
  </si>
  <si>
    <t>MD.Fahin Miah</t>
  </si>
  <si>
    <t>Sheikh Farjana Yeasmin</t>
  </si>
  <si>
    <t>Abida Khanom</t>
  </si>
  <si>
    <t>Afrin Khan Samia</t>
  </si>
  <si>
    <t>Md. Shahan Ahmed Emon</t>
  </si>
  <si>
    <t>Ehtimam Rashed Chowdhury</t>
  </si>
  <si>
    <t>Md. Mahfuzul Ilah Omar</t>
  </si>
  <si>
    <t>Eftakhar Ahmed Arnob</t>
  </si>
  <si>
    <t>Abdur Rahim</t>
  </si>
  <si>
    <t>Nayeem Ahmed</t>
  </si>
  <si>
    <t>Mominur Nahar Sefa</t>
  </si>
  <si>
    <t>Nusrat Nuhery Islam</t>
  </si>
  <si>
    <t>Abdul Shohid Nasim</t>
  </si>
  <si>
    <t>Tomal Krishna Das</t>
  </si>
  <si>
    <t>Shipon Das</t>
  </si>
  <si>
    <t>Tareque Hasnat Tuhin</t>
  </si>
  <si>
    <t>Ferdous Arafath Chowdhury</t>
  </si>
  <si>
    <t>Khairul Amin Nayeem</t>
  </si>
  <si>
    <t>Susan Brata Das Turjo</t>
  </si>
  <si>
    <t>Rubayet Binte Wahid</t>
  </si>
  <si>
    <t>Shahriar Ahmed Nayeem</t>
  </si>
  <si>
    <t>Jubera Khanom Chowdhury</t>
  </si>
  <si>
    <t>Mrinal Kanti Paul</t>
  </si>
  <si>
    <t>Tamanna Ahmed</t>
  </si>
  <si>
    <t>Anny Talukder</t>
  </si>
  <si>
    <t>Jesmin Akter</t>
  </si>
  <si>
    <t>Priyanka Das Dipa</t>
  </si>
  <si>
    <t>Aminul Islam Antor</t>
  </si>
  <si>
    <t>Mahfujur Rahman Murad</t>
  </si>
  <si>
    <t>Ummey Zannat Laboni</t>
  </si>
  <si>
    <t>Nusrat Hoque Turin</t>
  </si>
  <si>
    <t>Wazad Akhlak Chowdhury</t>
  </si>
  <si>
    <t>Khadeja Farjana Bristi</t>
  </si>
  <si>
    <t>S.M.Badrul Islam</t>
  </si>
  <si>
    <t>Ahshanul Haque Sunnah</t>
  </si>
  <si>
    <t>Nipa Rani Talukder</t>
  </si>
  <si>
    <t>Shaikh Shokot Talukder</t>
  </si>
  <si>
    <t>Swadhin Ghosh</t>
  </si>
  <si>
    <t>Reshad Ahmed Adil</t>
  </si>
  <si>
    <t>Abeda Akther</t>
  </si>
  <si>
    <t>Nusrat Jahan Amy</t>
  </si>
  <si>
    <t>Nasif Mahmud</t>
  </si>
  <si>
    <t>Sujon Ahmed</t>
  </si>
  <si>
    <t>Farida Akther Chowdhury</t>
  </si>
  <si>
    <t>Manik Molla</t>
  </si>
  <si>
    <t>Momotaz Rahman</t>
  </si>
  <si>
    <t>Ashraful Islam Shaon</t>
  </si>
  <si>
    <t>Burhan Ahmod</t>
  </si>
  <si>
    <t>Nadel Asif Ayon</t>
  </si>
  <si>
    <t>Al-Amin</t>
  </si>
  <si>
    <t>Isityak Hamid</t>
  </si>
  <si>
    <t>Shah Manazir Alahi Sunny</t>
  </si>
  <si>
    <t>Rifath Hussain Choyon</t>
  </si>
  <si>
    <t>Ashraful Hoq</t>
  </si>
  <si>
    <t>Sanjida Jahan Mihin</t>
  </si>
  <si>
    <t>Gispati Biswas</t>
  </si>
  <si>
    <t>Sourav Roy</t>
  </si>
  <si>
    <t>Sumon Kumar</t>
  </si>
  <si>
    <t>Poly Begum</t>
  </si>
  <si>
    <t>Md. Mobarsarul Morsalen</t>
  </si>
  <si>
    <t>Syed Murshed Ali</t>
  </si>
  <si>
    <t>Tahmena Chowdhury</t>
  </si>
  <si>
    <t>Bushra Jamjam Chowdhury</t>
  </si>
  <si>
    <t>Sultana Akther</t>
  </si>
  <si>
    <t>Farzana Rahman</t>
  </si>
  <si>
    <t>Md. Shahria Al Azmi</t>
  </si>
  <si>
    <t>Sukesh Chandra Paul</t>
  </si>
  <si>
    <t>Sheikh Rashshad Rahman</t>
  </si>
  <si>
    <t>MD.Abu Sayed</t>
  </si>
  <si>
    <t>Rafiqul Islam Imon</t>
  </si>
  <si>
    <t>Syful Islam Naeem</t>
  </si>
  <si>
    <t>Jamal Ahmed</t>
  </si>
  <si>
    <t>Md. Monwar Hussain</t>
  </si>
  <si>
    <t>Md Humayoun Kabir Jibon</t>
  </si>
  <si>
    <t>Shatorupa Debi Puja</t>
  </si>
  <si>
    <t>MD.Aliul Islam</t>
  </si>
  <si>
    <t>Juman Ahmed</t>
  </si>
  <si>
    <t>Bijit Deb</t>
  </si>
  <si>
    <t>Rahul Das</t>
  </si>
  <si>
    <t>Shyama Prosad Dash</t>
  </si>
  <si>
    <t>Protima Koiri</t>
  </si>
  <si>
    <t>Avic Das Prantho</t>
  </si>
  <si>
    <t>Fahmida Noor Nishat</t>
  </si>
  <si>
    <t>Roni Lal Das</t>
  </si>
  <si>
    <t>Alok Choudhury</t>
  </si>
  <si>
    <t>Jahed Ahmed</t>
  </si>
  <si>
    <t>Faizah Hossain</t>
  </si>
  <si>
    <t>Md. Imon Siddiki</t>
  </si>
  <si>
    <t>Mst.Happy Begum Kamali</t>
  </si>
  <si>
    <t>Md. Kawsar Ahmed Masum</t>
  </si>
  <si>
    <t>Lima Begum</t>
  </si>
  <si>
    <t>Sunjida Tabassum Choudhury</t>
  </si>
  <si>
    <t>MD.Mazharul Alam</t>
  </si>
  <si>
    <t>Anwar Zahid</t>
  </si>
  <si>
    <t>A B M Rashidul Hasan</t>
  </si>
  <si>
    <t>Nusrath Zahan Zahin</t>
  </si>
  <si>
    <t>MD.Badruzzaman</t>
  </si>
  <si>
    <t>MD. Abdus Shakib Rezwan</t>
  </si>
  <si>
    <t>Jhantu Lal Das</t>
  </si>
  <si>
    <t>Md. Anwar Parvez</t>
  </si>
  <si>
    <t>Mujmumam Tasdid</t>
  </si>
  <si>
    <t>Meshkat Sharif</t>
  </si>
  <si>
    <t>Bhanu Lal Das</t>
  </si>
  <si>
    <t>Abida Tahmina</t>
  </si>
  <si>
    <t>Ashraf Ul Alam Sani</t>
  </si>
  <si>
    <t>MD.Shafayat Hasan Khan</t>
  </si>
  <si>
    <t>Khadiza Binte Latif</t>
  </si>
  <si>
    <t>MD.Golam Rashed</t>
  </si>
  <si>
    <t>Smita Talukder Poushi</t>
  </si>
  <si>
    <t>Al-Amin Haque Talukder</t>
  </si>
  <si>
    <t>MD.Jamil  Ahmed</t>
  </si>
  <si>
    <t>MD.Abidur Rahman Sabit</t>
  </si>
  <si>
    <t>MD.Abdul Mutalib</t>
  </si>
  <si>
    <t>Zahidul Islam Sadi</t>
  </si>
  <si>
    <t>Syed Husban Rahat</t>
  </si>
  <si>
    <t>Ratan Moni Das</t>
  </si>
  <si>
    <t>Alim AL Raze Chowdhury</t>
  </si>
  <si>
    <t>Md.Naimul Islam Khan</t>
  </si>
  <si>
    <t>Ashraf Hamid</t>
  </si>
  <si>
    <t>Juma Akter</t>
  </si>
  <si>
    <t>Al Jubaer Shawon</t>
  </si>
  <si>
    <t>MD.Abu Baker Abdullah Taki</t>
  </si>
  <si>
    <t>Md. Mamun Ahmed</t>
  </si>
  <si>
    <t>MD.Minhajul Abedin</t>
  </si>
  <si>
    <t>MD.Aminul Islam Sumu</t>
  </si>
  <si>
    <t>MD.Shariful Islam</t>
  </si>
  <si>
    <t>Junnatun Nisha Oni</t>
  </si>
  <si>
    <t>Usman Khan Shipo</t>
  </si>
  <si>
    <t xml:space="preserve"> Moriom Binta Abul Haque</t>
  </si>
  <si>
    <t>Hasan Ahmed Chowdhury</t>
  </si>
  <si>
    <t>Mubarak Hussain Mumin</t>
  </si>
  <si>
    <t>H.M Thufale</t>
  </si>
  <si>
    <t>Sami Khan</t>
  </si>
  <si>
    <t>Roni Dey</t>
  </si>
  <si>
    <t>Rimi Deb</t>
  </si>
  <si>
    <t>Md. Al Jabed</t>
  </si>
  <si>
    <t>Kazi Al Amin</t>
  </si>
  <si>
    <t>Jakir Ahmed</t>
  </si>
  <si>
    <t>Mehrin Nawaz</t>
  </si>
  <si>
    <t>MD.Didarul Islam Tapader</t>
  </si>
  <si>
    <t>Mahamud Hasan</t>
  </si>
  <si>
    <t>MD.Razib Ahsan Akanda</t>
  </si>
  <si>
    <t>Md. Mahbub Miah</t>
  </si>
  <si>
    <t>Tahmina Akther Ema</t>
  </si>
  <si>
    <t>Sheikh Sumaiya Akther</t>
  </si>
  <si>
    <t>Hasan Al Mahmud</t>
  </si>
  <si>
    <t>Nusrath Mollik</t>
  </si>
  <si>
    <t>Fatema Tuzzhura</t>
  </si>
  <si>
    <t>Md. Tarek Ahmed</t>
  </si>
  <si>
    <t>Shahana Akther Chawdhury</t>
  </si>
  <si>
    <t>Marzana Hoq</t>
  </si>
  <si>
    <t>MD.Sarwar Jahan</t>
  </si>
  <si>
    <t>Mst.Samsun Nahar Poly</t>
  </si>
  <si>
    <t>Mst.Jannatun Nahar Mita</t>
  </si>
  <si>
    <t>MD.Rayhan Ahmed</t>
  </si>
  <si>
    <t>Lijon Ahmad</t>
  </si>
  <si>
    <t>Jannatul Ferdous Koli</t>
  </si>
  <si>
    <t>Asma Akther</t>
  </si>
  <si>
    <t>Mst.Nadira Begum</t>
  </si>
  <si>
    <t>Farhana Akter Eti</t>
  </si>
  <si>
    <t>Shamsunnahar</t>
  </si>
  <si>
    <t>Mst.Fahmida Ahmed</t>
  </si>
  <si>
    <t>MD.Ezazur Haque Chowdhury</t>
  </si>
  <si>
    <t>Fatheh Ahmed</t>
  </si>
  <si>
    <t>Rana Singha</t>
  </si>
  <si>
    <t>Mtu Sutradhar</t>
  </si>
  <si>
    <t>MD.Aousaful Nabi</t>
  </si>
  <si>
    <t>Milon Deb Nath</t>
  </si>
  <si>
    <t>Kopil Das</t>
  </si>
  <si>
    <t>Md. Hasan Sahriar</t>
  </si>
  <si>
    <t>Shahana Ferdousy Reba</t>
  </si>
  <si>
    <t>Rafiqur Rahman Khan Rafi</t>
  </si>
  <si>
    <t>Sayed Shakil Ahmed</t>
  </si>
  <si>
    <t>Md. Arif Hosen</t>
  </si>
  <si>
    <t>Delowar Hossain Khan</t>
  </si>
  <si>
    <t>Md. Abdulal Mamun Shawon</t>
  </si>
  <si>
    <t>Sourav Dev Shodip</t>
  </si>
  <si>
    <t>Sadia Sultana Hasna</t>
  </si>
  <si>
    <t>Sheikh Umor Faruque</t>
  </si>
  <si>
    <t>Syed Mortuja Islam</t>
  </si>
  <si>
    <t>Lucky Akther</t>
  </si>
  <si>
    <t>Mst.Shuhana Bakth</t>
  </si>
  <si>
    <t>Joarna Bahar Poly</t>
  </si>
  <si>
    <t>Sydul Islam</t>
  </si>
  <si>
    <t>MD.Ali Hussain</t>
  </si>
  <si>
    <t>Kumaesh Chandra Baulia</t>
  </si>
  <si>
    <t>Syed Mahmudul Hoque</t>
  </si>
  <si>
    <t>MD.Akhlakul Mowla</t>
  </si>
  <si>
    <t>Mohammad Abdul Ahad</t>
  </si>
  <si>
    <t>Sharah Jahan Momtahinah Binte Helal Jui</t>
  </si>
  <si>
    <t>Jabun Nesa Jumi</t>
  </si>
  <si>
    <t>Subrata Paul</t>
  </si>
  <si>
    <t>Sabana Begum</t>
  </si>
  <si>
    <t>Shib Prosad Roy</t>
  </si>
  <si>
    <t>Thowhidul Islam Chowdhury</t>
  </si>
  <si>
    <t>Saif Uddin Rahman</t>
  </si>
  <si>
    <t>Mst. Dilara Khatun</t>
  </si>
  <si>
    <t>Md. Jaber Islam</t>
  </si>
  <si>
    <t>Aziza Khatun Naima</t>
  </si>
  <si>
    <t>Shraboni Deb Nath</t>
  </si>
  <si>
    <t>A.H.M Tauain Hossain Arnab</t>
  </si>
  <si>
    <t xml:space="preserve">Abdulla  Al Mamun </t>
  </si>
  <si>
    <t>Fatema Begum Ema</t>
  </si>
  <si>
    <t>Md. Jayed Hossen</t>
  </si>
  <si>
    <t>MD.Shuhan Miah</t>
  </si>
  <si>
    <t>MD.Ashfaqul Islam</t>
  </si>
  <si>
    <t>Mohammad Saydul Haque</t>
  </si>
  <si>
    <t>Fateha Jannat</t>
  </si>
  <si>
    <t>Md. Mashud Parvage</t>
  </si>
  <si>
    <t>Md. Ashraful Hussain Chowdhury</t>
  </si>
  <si>
    <t>MD.Rahamot Ali</t>
  </si>
  <si>
    <t>Mitu Akter</t>
  </si>
  <si>
    <t>MD.Hafijur Rahman</t>
  </si>
  <si>
    <t>MD.Abul Kalam</t>
  </si>
  <si>
    <t>MD.Hanif Ali</t>
  </si>
  <si>
    <t>Mohammad Sekander Ali</t>
  </si>
  <si>
    <t>MD.Mansurul Haque</t>
  </si>
  <si>
    <t>MD.Ruhul Amin</t>
  </si>
  <si>
    <t>Dobir Ahmed</t>
  </si>
  <si>
    <t>Md.Juber Ahmed Chowdhury</t>
  </si>
  <si>
    <t>Rupa Akter</t>
  </si>
  <si>
    <t>Naheyan Ahmad Imran</t>
  </si>
  <si>
    <t>Md Juel Ahmed</t>
  </si>
  <si>
    <t xml:space="preserve">Najnin Jahan Tamanna </t>
  </si>
  <si>
    <t>Md. Tabiul Huda Hira</t>
  </si>
  <si>
    <t>Anup Biswas</t>
  </si>
  <si>
    <t>MD.Al-Amin</t>
  </si>
  <si>
    <t>Papia Ray</t>
  </si>
  <si>
    <t>Azizul Haque Mondol</t>
  </si>
  <si>
    <t>MD.Tajul Islam</t>
  </si>
  <si>
    <t>Dulon Chandro Deb</t>
  </si>
  <si>
    <t>Khalil Ullah</t>
  </si>
  <si>
    <t>Ekhlasur Rahman</t>
  </si>
  <si>
    <t>Sadat Musharraf Ohin</t>
  </si>
  <si>
    <t>Rawayea Iffat Ria</t>
  </si>
  <si>
    <t>Syeda Rumana Begum</t>
  </si>
  <si>
    <t>Sujel Ahmed</t>
  </si>
  <si>
    <t>Masud Hasan Jamil</t>
  </si>
  <si>
    <t>Mostafa Mohsin Chowdhury</t>
  </si>
  <si>
    <t>Jannatul Ferdous Jannah</t>
  </si>
  <si>
    <t>Sheikh Mahmuda Sultana</t>
  </si>
  <si>
    <t>Noushad Jahan Chowdhury</t>
  </si>
  <si>
    <t>Polash Ahmed</t>
  </si>
  <si>
    <t>MD.Mahbub Alam Maruf</t>
  </si>
  <si>
    <t>Md. Ahad Boksh</t>
  </si>
  <si>
    <t>Shadman Shakib Khan Ifte</t>
  </si>
  <si>
    <t>Chironjon Das Payel</t>
  </si>
  <si>
    <t>Aparajita Sen Gupta</t>
  </si>
  <si>
    <t>Tasneem Rahman</t>
  </si>
  <si>
    <t>Talha Uddin Al- Amin</t>
  </si>
  <si>
    <t>Priyanka Das</t>
  </si>
  <si>
    <t>Shanjida Islam</t>
  </si>
  <si>
    <t>Mussa Asma Begum</t>
  </si>
  <si>
    <t>Faria Sultana</t>
  </si>
  <si>
    <t>Bipendu Sarker</t>
  </si>
  <si>
    <t>MD.Kabir Ahmed</t>
  </si>
  <si>
    <t>Sumaya Jahan</t>
  </si>
  <si>
    <t>Md. Rayhan Miah</t>
  </si>
  <si>
    <t>S.M. Fahim</t>
  </si>
  <si>
    <t>Raifun Bin Momen Utsab</t>
  </si>
  <si>
    <t>Fatema Jannat Shoshe</t>
  </si>
  <si>
    <t>Makhlisur Rahman Munna</t>
  </si>
  <si>
    <t>Anikur Rahman</t>
  </si>
  <si>
    <t>Md. Mahmudul Hassan</t>
  </si>
  <si>
    <t>Muztahidul Haque Mahir</t>
  </si>
  <si>
    <t>Fatema Begum Pinkey</t>
  </si>
  <si>
    <t>Md. Mazharul Islam</t>
  </si>
  <si>
    <t>Erfana Akter Ruhee</t>
  </si>
  <si>
    <t>Kamrunnahar</t>
  </si>
  <si>
    <t>Md. Masum Sheikh</t>
  </si>
  <si>
    <t>Moriom Akther Tarin</t>
  </si>
  <si>
    <t>Md. Arafat Rahman</t>
  </si>
  <si>
    <t>Md. Al Mamun</t>
  </si>
  <si>
    <t>Effath Gajan Sayma</t>
  </si>
  <si>
    <t>Hafsa Begum Sweety</t>
  </si>
  <si>
    <t>Zakera Noor Mozumder Srabony</t>
  </si>
  <si>
    <t>Md. Ifthekhar Adib</t>
  </si>
  <si>
    <t>Tarequl Islam Mamun</t>
  </si>
  <si>
    <t>Shakib Ahmed</t>
  </si>
  <si>
    <t>Anamika Chandra Shil</t>
  </si>
  <si>
    <t>Anika Tabassum</t>
  </si>
  <si>
    <t>Samia Aktar Sumaia</t>
  </si>
  <si>
    <t>Akhi Sarker</t>
  </si>
  <si>
    <t>Md. Gulam Rabbani Joy</t>
  </si>
  <si>
    <t>Rabin Akther</t>
  </si>
  <si>
    <t>Abdul Mustakim Chowdhury Fayek</t>
  </si>
  <si>
    <t>Elma Siddika Prova</t>
  </si>
  <si>
    <t>Kazi Jesmine Akther Chowdhury</t>
  </si>
  <si>
    <t>Tahida Khanom</t>
  </si>
  <si>
    <t>Mubinul Haque</t>
  </si>
  <si>
    <t>Shahnaj Akther Pammi</t>
  </si>
  <si>
    <t>Aklima Akter</t>
  </si>
  <si>
    <t>Saumaiya Binte Kaiser</t>
  </si>
  <si>
    <t>Khurshed Alam</t>
  </si>
  <si>
    <t>Khadeja Begum</t>
  </si>
  <si>
    <t>Md. Ziauddin</t>
  </si>
  <si>
    <t>Rabiul Hosen</t>
  </si>
  <si>
    <t>Md. Tufayel Ahmed Tanil</t>
  </si>
  <si>
    <t>Nazifa Tabassum</t>
  </si>
  <si>
    <t>Al-Imran Nahid</t>
  </si>
  <si>
    <t>Abida Akter Nadia</t>
  </si>
  <si>
    <t>Azazul Haque</t>
  </si>
  <si>
    <t>Kazi MD.Hussan</t>
  </si>
  <si>
    <t>Rohit Deb</t>
  </si>
  <si>
    <t>Jannatul Ferdous Mim</t>
  </si>
  <si>
    <t>Mohammad Farhad Amir</t>
  </si>
  <si>
    <t>Md. Foysal Ahmad</t>
  </si>
  <si>
    <t>Md. Abdul Matin</t>
  </si>
  <si>
    <t>Sourov Dey</t>
  </si>
  <si>
    <t>Mohammed Ahmed Tanbir</t>
  </si>
  <si>
    <t>Raiyan Ahmed Chowdhury</t>
  </si>
  <si>
    <t>Mina Begum</t>
  </si>
  <si>
    <t>MD.Moshiur Rahman Shanto</t>
  </si>
  <si>
    <t>Shareeful Islam</t>
  </si>
  <si>
    <t>Mahfara Tasnim</t>
  </si>
  <si>
    <t>Saiful Islam Sojib</t>
  </si>
  <si>
    <t>Klinton Samanta</t>
  </si>
  <si>
    <t>Soma Rani Paul</t>
  </si>
  <si>
    <t>Rima Rani Paul</t>
  </si>
  <si>
    <t>Mian Junnah</t>
  </si>
  <si>
    <t>Shah Kulsuma Begum Baby</t>
  </si>
  <si>
    <t>Rajon Paul</t>
  </si>
  <si>
    <t>Tanjum Amin Prethy</t>
  </si>
  <si>
    <t>Zakia Tabassum Badhon</t>
  </si>
  <si>
    <t>Md. Aiyub Ali</t>
  </si>
  <si>
    <t>Rony Roy Tuhin</t>
  </si>
  <si>
    <t>Dabangshu Dutta</t>
  </si>
  <si>
    <t>Saurav Talukdar</t>
  </si>
  <si>
    <t>Himangshu Shekor Talukdar</t>
  </si>
  <si>
    <t>Sudip Kumar Dey</t>
  </si>
  <si>
    <t>Tahmiduzzaman</t>
  </si>
  <si>
    <t>Umme Hani Anika</t>
  </si>
  <si>
    <t>Md. Fuadul Islam</t>
  </si>
  <si>
    <t>Prince Chakrabarty</t>
  </si>
  <si>
    <t>Tanjina Akther Mitu</t>
  </si>
  <si>
    <t>Ferdous Ara Samia</t>
  </si>
  <si>
    <t>Prodip Kirtunia</t>
  </si>
  <si>
    <t>Mansura Mokbul</t>
  </si>
  <si>
    <t>MD.Jahidul Islam</t>
  </si>
  <si>
    <t>Noyon Das Joy</t>
  </si>
  <si>
    <t>Abul Khair Khan</t>
  </si>
  <si>
    <t>Must. Umme Habiba Emu</t>
  </si>
  <si>
    <t>Snigdha  Bhattacharjee</t>
  </si>
  <si>
    <t>Tahmina Haque</t>
  </si>
  <si>
    <t>Jowahir Mahmud Khan</t>
  </si>
  <si>
    <t>MD. Jabedul Miah</t>
  </si>
  <si>
    <t>MD. Tanvir Ahmed Saimon</t>
  </si>
  <si>
    <t>Shahi Tasniya Sarmin Marjia</t>
  </si>
  <si>
    <t>Debjani Chowdhury</t>
  </si>
  <si>
    <t>MD.Rahat Jahan</t>
  </si>
  <si>
    <t>Sudipto Chakrabarty</t>
  </si>
  <si>
    <t>Sanjida Chowdhury Reya</t>
  </si>
  <si>
    <t>Joynul Hussain</t>
  </si>
  <si>
    <t>MD. Ebrahim Boks</t>
  </si>
  <si>
    <t>Hussin Ahmed</t>
  </si>
  <si>
    <t>MD.Tanvir Ahmed Hridoy</t>
  </si>
  <si>
    <t>MD.Rabiur Rahman</t>
  </si>
  <si>
    <t>Kamil Hussain</t>
  </si>
  <si>
    <t>A.K Hasanudduza</t>
  </si>
  <si>
    <t xml:space="preserve"> Al Mahfuj</t>
  </si>
  <si>
    <t>Aminul Islam Roni</t>
  </si>
  <si>
    <t>Farhana Jahan Dolon</t>
  </si>
  <si>
    <t>Juwel Ahmed</t>
  </si>
  <si>
    <t>Momtaj Binte Akram</t>
  </si>
  <si>
    <t>Mitu Paul Bibu</t>
  </si>
  <si>
    <t>Md. Eyasin Arafat</t>
  </si>
  <si>
    <t>Jawadul Alam Khan</t>
  </si>
  <si>
    <t>Prothoy Chowdhury</t>
  </si>
  <si>
    <t>Kamran Al Maruf</t>
  </si>
  <si>
    <t>Iffat Hussain Aniqa</t>
  </si>
  <si>
    <t>Sumiya Akther Emi</t>
  </si>
  <si>
    <t>Farhana Haque Tanni</t>
  </si>
  <si>
    <t>MD.Gulam Sarwar</t>
  </si>
  <si>
    <t>Samia Alam Richi</t>
  </si>
  <si>
    <t>MD.Monsur Ahmed</t>
  </si>
  <si>
    <t>Sagor Ray</t>
  </si>
  <si>
    <t>Shammi Begum</t>
  </si>
  <si>
    <t>Tonusri Chakrabarty</t>
  </si>
  <si>
    <t>Nusrat Jannat Chowdhury</t>
  </si>
  <si>
    <t>Nzmus Salam Chowdhury Sakar01765886632</t>
  </si>
  <si>
    <t>SK.MD.Fahad Ahmed Mahbub</t>
  </si>
  <si>
    <t>MD.Amran Khan</t>
  </si>
  <si>
    <t>Muhaiminul Islam Parbej</t>
  </si>
  <si>
    <t>Hafsa Begum</t>
  </si>
  <si>
    <t>Mohammad Moinul Islam</t>
  </si>
  <si>
    <t>Maruf Ahmed</t>
  </si>
  <si>
    <t>Fouzia Jui</t>
  </si>
  <si>
    <t>Aysha Akter Asha</t>
  </si>
  <si>
    <t>Sania Khatun</t>
  </si>
  <si>
    <t>Nusrat Jahan Jakia</t>
  </si>
  <si>
    <t>Kazi Mizan Ahmed</t>
  </si>
  <si>
    <t>Mohammad Ahmedul Kawsar</t>
  </si>
  <si>
    <t>Must.Urmi Begum</t>
  </si>
  <si>
    <t>Shah Foysol Ahmed</t>
  </si>
  <si>
    <t>Niyamot E Elahi Adil</t>
  </si>
  <si>
    <t>Nusrat Malik Shompa</t>
  </si>
  <si>
    <t>Md. Delwar Hussain</t>
  </si>
  <si>
    <t>Piyas Das</t>
  </si>
  <si>
    <t>Abul Hayat Forhad</t>
  </si>
  <si>
    <t>Md. Nazmul Huda</t>
  </si>
  <si>
    <t>Parbati Roy</t>
  </si>
  <si>
    <t>Maidul Islam Shakil</t>
  </si>
  <si>
    <t>Umme Habiba Jui</t>
  </si>
  <si>
    <t>Tushar Singha</t>
  </si>
  <si>
    <t>Sajrat Jahan</t>
  </si>
  <si>
    <t>Mahmuda Sahnaj Rimi</t>
  </si>
  <si>
    <t>Mirza Shafiur Rahman</t>
  </si>
  <si>
    <t>Shormi Baidya</t>
  </si>
  <si>
    <t>Muhimin Alam Sayhan</t>
  </si>
  <si>
    <t>Md.Al-Sami</t>
  </si>
  <si>
    <t>Shrabony Deb Puja</t>
  </si>
  <si>
    <t>Israt Arefin Toma</t>
  </si>
  <si>
    <t>Chowdhury Qurshed Ibn Abdul Batin01777490270</t>
  </si>
  <si>
    <t>Sadia Sultana</t>
  </si>
  <si>
    <t>MD.Mainul Hoq</t>
  </si>
  <si>
    <t>Zafrin Sultana</t>
  </si>
  <si>
    <t>Peu Biswas</t>
  </si>
  <si>
    <t>Jafree Abdullah</t>
  </si>
  <si>
    <t>SK. Safayat Samir</t>
  </si>
  <si>
    <t>Happy Rani Das</t>
  </si>
  <si>
    <t>Mohammod Rayhan Ahmod Joy</t>
  </si>
  <si>
    <t>Sanjida Akther Nida</t>
  </si>
  <si>
    <t>Fahima Ahther  Moni</t>
  </si>
  <si>
    <t>MD.Abdus Sattar</t>
  </si>
  <si>
    <t>Hazera Begum</t>
  </si>
  <si>
    <t>Suriea Fateha</t>
  </si>
  <si>
    <t>Sumaiya Tanjim Tonny</t>
  </si>
  <si>
    <t>Md. Tawhid Ahmed</t>
  </si>
  <si>
    <t>Pronab Ranjan Dey</t>
  </si>
  <si>
    <t>Tahmina Noor Mouly</t>
  </si>
  <si>
    <t>Nipa Kar</t>
  </si>
  <si>
    <t>Jonor Das</t>
  </si>
  <si>
    <t>Ebrahin Hussain</t>
  </si>
  <si>
    <t>Md. Sadik Ahmed</t>
  </si>
  <si>
    <t>Sabbir Ahmed Shaon</t>
  </si>
  <si>
    <t>Sadia Akther Yashfa</t>
  </si>
  <si>
    <t>Md. Ayatul Islam</t>
  </si>
  <si>
    <t>Joytush Das</t>
  </si>
  <si>
    <t>Bandhan Ghosh Topu</t>
  </si>
  <si>
    <t>Supan Kanti Roy</t>
  </si>
  <si>
    <t>Guljar Ahmed</t>
  </si>
  <si>
    <t>Nadi Mohammed Hafiz</t>
  </si>
  <si>
    <t>Taslim Mehzabin</t>
  </si>
  <si>
    <t>MD.Rezaul Karim</t>
  </si>
  <si>
    <t>Pramangshu Chanda</t>
  </si>
  <si>
    <t>Nusrat Haque Neela</t>
  </si>
  <si>
    <t>MD.Motiur Rahman Muttakin</t>
  </si>
  <si>
    <t>Tasnova Fairooz</t>
  </si>
  <si>
    <t>Miss. Masuma Akther Ritu</t>
  </si>
  <si>
    <t>Misbah Uddin Dulon</t>
  </si>
  <si>
    <t>Pritom Paul</t>
  </si>
  <si>
    <t>Abu Yousuf Robin</t>
  </si>
  <si>
    <t>Yousuf Ahmed Hridoy</t>
  </si>
  <si>
    <t>Reni Begum</t>
  </si>
  <si>
    <t>MD.Ashraful Alom</t>
  </si>
  <si>
    <t>Sadman Chowdhury</t>
  </si>
  <si>
    <t>MD.Mafizur Rahman</t>
  </si>
  <si>
    <t>Radi Ahmed Chowdhury</t>
  </si>
  <si>
    <t xml:space="preserve">Ahmad Akil </t>
  </si>
  <si>
    <t>Sajeed Deb Nath</t>
  </si>
  <si>
    <t>Md. Ruman Hussain</t>
  </si>
  <si>
    <t>Milon Chandro Sarker</t>
  </si>
  <si>
    <t>MD HAFIJUR RAHMAN JUBAER</t>
  </si>
  <si>
    <t>SYED NAZMUS SAKIB</t>
  </si>
  <si>
    <t>MITHUN TALUKDAR</t>
  </si>
  <si>
    <t>PRIODARSHAN DATTA CHOWDHURY</t>
  </si>
  <si>
    <t>MD MUTAKABBIR ALI</t>
  </si>
  <si>
    <t>MD ASHRAFUZZAMAN SUNNY</t>
  </si>
  <si>
    <t>ENAYAT AL AMIN</t>
  </si>
  <si>
    <r>
      <rPr>
        <b/>
        <sz val="10"/>
        <color theme="1"/>
        <rFont val="Times New Roman"/>
        <family val="1"/>
      </rPr>
      <t>Name of the Student:</t>
    </r>
    <r>
      <rPr>
        <b/>
        <sz val="10"/>
        <color theme="1"/>
        <rFont val="Times New Roman"/>
        <family val="1"/>
      </rPr>
      <t/>
    </r>
  </si>
  <si>
    <t xml:space="preserve">Reg/ID No: </t>
  </si>
  <si>
    <t>Biller ID: 2958</t>
  </si>
  <si>
    <t>NB: After completing the form please email to your respective Course Advisor/Head of the Dept and write "Course Registration" in the Subject Line.</t>
  </si>
  <si>
    <t>MPH-4102</t>
  </si>
  <si>
    <t>MPH-4104</t>
  </si>
  <si>
    <t>MPH-4129</t>
  </si>
  <si>
    <t>MPH-4141</t>
  </si>
  <si>
    <t>MPH-4143</t>
  </si>
  <si>
    <t>MPH-4144</t>
  </si>
  <si>
    <t>Public Health Administration &amp; Management</t>
  </si>
  <si>
    <t>Biostatistics-I</t>
  </si>
  <si>
    <t>Public Health Nutrition</t>
  </si>
  <si>
    <t>Health Ecomonics</t>
  </si>
  <si>
    <t>Practicum</t>
  </si>
  <si>
    <t>Dissertation</t>
  </si>
  <si>
    <r>
      <t xml:space="preserve">COURSE REGISTRATION FORM </t>
    </r>
    <r>
      <rPr>
        <b/>
        <sz val="16"/>
        <color rgb="FFFF0000"/>
        <rFont val="Times New Roman"/>
        <family val="1"/>
      </rPr>
      <t>(For 2017 or after)</t>
    </r>
  </si>
  <si>
    <t>CSE-111</t>
  </si>
  <si>
    <t>Fundamentals of Computers</t>
  </si>
  <si>
    <t>ENG-101</t>
  </si>
  <si>
    <t>English Language</t>
  </si>
  <si>
    <t>MAT-103</t>
  </si>
  <si>
    <t>Matrices, Vector Analysis and Geometry</t>
  </si>
  <si>
    <t>PHY-103</t>
  </si>
  <si>
    <t>Electromagnetism and Optics</t>
  </si>
  <si>
    <t>MAT-101</t>
  </si>
  <si>
    <t>Calculus</t>
  </si>
  <si>
    <t>BBA-201</t>
  </si>
  <si>
    <t>Cost and Management Accounting</t>
  </si>
  <si>
    <t>CSE-400</t>
  </si>
  <si>
    <t>Thesis / Project I</t>
  </si>
  <si>
    <t>CSE-402</t>
  </si>
  <si>
    <t>Thesis/ Project II</t>
  </si>
  <si>
    <t>CSE-404</t>
  </si>
  <si>
    <t>BUS-499</t>
  </si>
  <si>
    <t>Internship</t>
  </si>
  <si>
    <t>PRJ-599</t>
  </si>
  <si>
    <t>Internship/Project Work</t>
  </si>
  <si>
    <t>FERDOUSI SUMAIYA JAHAN</t>
  </si>
  <si>
    <t>HRM-429</t>
  </si>
  <si>
    <t>Human Resource Planning and Control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</si>
</sst>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409]mmmm\ d\,\ yyyy;@"/>
  </numFmts>
  <fonts count="46" x14ac:knownFonts="1">
    <font>
      <sz val="11"/>
      <color theme="1"/>
      <name val="Calibri"/>
      <family val="2"/>
      <scheme val="minor"/>
    </font>
    <font>
      <sz val="10"/>
      <color theme="1"/>
      <name val="Times New Roman"/>
      <family val="1"/>
    </font>
    <font>
      <b/>
      <sz val="14"/>
      <color theme="1"/>
      <name val="Times New Roman"/>
      <family val="1"/>
    </font>
    <font>
      <sz val="12"/>
      <color theme="1"/>
      <name val="Calibri"/>
      <family val="2"/>
      <scheme val="minor"/>
    </font>
    <font>
      <sz val="12"/>
      <color theme="1"/>
      <name val="Arial"/>
      <family val="2"/>
    </font>
    <font>
      <sz val="10"/>
      <color theme="1"/>
      <name val="Calibri"/>
      <family val="2"/>
      <scheme val="minor"/>
    </font>
    <font>
      <b/>
      <sz val="11"/>
      <color theme="1"/>
      <name val="Calibri"/>
      <family val="2"/>
      <scheme val="minor"/>
    </font>
    <font>
      <b/>
      <sz val="10"/>
      <color theme="1"/>
      <name val="Times New Roman"/>
      <family val="1"/>
    </font>
    <font>
      <b/>
      <sz val="11"/>
      <color theme="1"/>
      <name val="Times New Roman"/>
      <family val="1"/>
    </font>
    <font>
      <b/>
      <sz val="9"/>
      <color theme="1"/>
      <name val="Times New Roman"/>
      <family val="1"/>
    </font>
    <font>
      <sz val="9"/>
      <color theme="1"/>
      <name val="Times New Roman"/>
      <family val="1"/>
    </font>
    <font>
      <b/>
      <sz val="20"/>
      <color theme="1"/>
      <name val="Times New Roman"/>
      <family val="1"/>
    </font>
    <font>
      <b/>
      <sz val="12"/>
      <color theme="1"/>
      <name val="Times New Roman"/>
      <family val="1"/>
    </font>
    <font>
      <b/>
      <sz val="12"/>
      <color theme="1"/>
      <name val="Calibri"/>
      <family val="2"/>
      <scheme val="minor"/>
    </font>
    <font>
      <sz val="11"/>
      <color theme="1"/>
      <name val="Times New Roman"/>
      <family val="1"/>
    </font>
    <font>
      <b/>
      <sz val="12"/>
      <color theme="1"/>
      <name val="Wingdings"/>
      <charset val="2"/>
    </font>
    <font>
      <sz val="11"/>
      <color rgb="FFFF0000"/>
      <name val="Calibri"/>
      <family val="2"/>
      <scheme val="minor"/>
    </font>
    <font>
      <sz val="16"/>
      <color theme="1"/>
      <name val="Cambria"/>
      <family val="1"/>
      <scheme val="major"/>
    </font>
    <font>
      <b/>
      <sz val="16"/>
      <color theme="1"/>
      <name val="Calibri"/>
      <family val="2"/>
      <scheme val="minor"/>
    </font>
    <font>
      <b/>
      <sz val="18"/>
      <color theme="1"/>
      <name val="Cambria"/>
      <family val="1"/>
      <scheme val="major"/>
    </font>
    <font>
      <b/>
      <sz val="16"/>
      <color theme="1"/>
      <name val="Times New Roman"/>
      <family val="1"/>
    </font>
    <font>
      <sz val="14"/>
      <color theme="1"/>
      <name val="Times New Roman"/>
      <family val="1"/>
    </font>
    <font>
      <b/>
      <sz val="11"/>
      <color rgb="FFFF0000"/>
      <name val="Calibri"/>
      <family val="2"/>
      <scheme val="minor"/>
    </font>
    <font>
      <b/>
      <sz val="12"/>
      <color rgb="FFFF0000"/>
      <name val="Calibri"/>
      <family val="2"/>
      <scheme val="minor"/>
    </font>
    <font>
      <sz val="11"/>
      <name val="Calibri"/>
      <family val="2"/>
      <scheme val="minor"/>
    </font>
    <font>
      <sz val="12"/>
      <color theme="1"/>
      <name val="Times New Roman"/>
      <family val="1"/>
    </font>
    <font>
      <b/>
      <sz val="9"/>
      <color theme="1"/>
      <name val="Calibri"/>
      <family val="2"/>
      <scheme val="minor"/>
    </font>
    <font>
      <sz val="9"/>
      <color theme="1"/>
      <name val="Calibri"/>
      <family val="2"/>
      <scheme val="minor"/>
    </font>
    <font>
      <b/>
      <sz val="11"/>
      <color theme="3" tint="0.39997558519241921"/>
      <name val="Calibri"/>
      <family val="2"/>
      <scheme val="minor"/>
    </font>
    <font>
      <u/>
      <sz val="11"/>
      <color theme="10"/>
      <name val="Calibri"/>
      <family val="2"/>
      <scheme val="minor"/>
    </font>
    <font>
      <b/>
      <sz val="15"/>
      <color theme="1"/>
      <name val="Times New Roman"/>
      <family val="1"/>
    </font>
    <font>
      <sz val="9"/>
      <color indexed="81"/>
      <name val="Tahoma"/>
      <family val="2"/>
    </font>
    <font>
      <b/>
      <sz val="9"/>
      <color indexed="81"/>
      <name val="Tahoma"/>
      <family val="2"/>
    </font>
    <font>
      <b/>
      <sz val="12"/>
      <color indexed="10"/>
      <name val="Tahoma"/>
      <family val="2"/>
    </font>
    <font>
      <b/>
      <sz val="12"/>
      <color indexed="81"/>
      <name val="Tahoma"/>
      <family val="2"/>
    </font>
    <font>
      <sz val="14"/>
      <color theme="1"/>
      <name val="Calibri"/>
      <family val="2"/>
      <scheme val="minor"/>
    </font>
    <font>
      <sz val="16"/>
      <color theme="1"/>
      <name val="Times New Roman"/>
      <family val="1"/>
    </font>
    <font>
      <sz val="15"/>
      <color theme="1"/>
      <name val="Times New Roman"/>
      <family val="1"/>
    </font>
    <font>
      <sz val="11"/>
      <color theme="1"/>
      <name val="Calibri"/>
      <family val="2"/>
      <scheme val="minor"/>
    </font>
    <font>
      <sz val="11"/>
      <color theme="0"/>
      <name val="Calibri"/>
      <family val="2"/>
      <scheme val="minor"/>
    </font>
    <font>
      <b/>
      <sz val="14"/>
      <name val="Calibri"/>
      <family val="2"/>
      <scheme val="minor"/>
    </font>
    <font>
      <sz val="14"/>
      <name val="Times New Roman"/>
      <family val="1"/>
    </font>
    <font>
      <b/>
      <sz val="11"/>
      <name val="Calibri"/>
      <family val="2"/>
      <scheme val="minor"/>
    </font>
    <font>
      <b/>
      <sz val="10"/>
      <color indexed="10"/>
      <name val="Tahoma"/>
      <family val="2"/>
    </font>
    <font>
      <b/>
      <sz val="16"/>
      <color rgb="FFFF0000"/>
      <name val="Times New Roman"/>
      <family val="1"/>
    </font>
    <font>
      <b/>
      <sz val="12"/>
      <name val="Calibri"/>
      <family val="2"/>
      <scheme val="minor"/>
    </font>
  </fonts>
  <fills count="7">
    <fill>
      <patternFill patternType="none"/>
    </fill>
    <fill>
      <patternFill patternType="gray125"/>
    </fill>
    <fill>
      <patternFill patternType="solid">
        <fgColor rgb="FFFFFF00"/>
        <bgColor indexed="64"/>
      </patternFill>
    </fill>
    <fill>
      <patternFill patternType="solid">
        <fgColor rgb="FF00B050"/>
        <bgColor indexed="64"/>
      </patternFill>
    </fill>
    <fill>
      <patternFill patternType="solid">
        <fgColor theme="6" tint="0.59999389629810485"/>
        <bgColor indexed="64"/>
      </patternFill>
    </fill>
    <fill>
      <patternFill patternType="solid">
        <fgColor rgb="FF00B0F0"/>
        <bgColor indexed="64"/>
      </patternFill>
    </fill>
    <fill>
      <patternFill patternType="solid">
        <fgColor theme="0"/>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bottom style="dashDot">
        <color indexed="64"/>
      </bottom>
      <diagonal/>
    </border>
    <border>
      <left/>
      <right/>
      <top style="dashDot">
        <color indexed="64"/>
      </top>
      <bottom style="dashDot">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29" fillId="0" borderId="0" applyNumberFormat="0" applyFill="0" applyBorder="0" applyAlignment="0" applyProtection="0"/>
    <xf numFmtId="43" fontId="38" fillId="0" borderId="0" applyFont="0" applyFill="0" applyBorder="0" applyAlignment="0" applyProtection="0"/>
    <xf numFmtId="9" fontId="38" fillId="0" borderId="0" applyFont="0" applyFill="0" applyBorder="0" applyAlignment="0" applyProtection="0"/>
  </cellStyleXfs>
  <cellXfs count="225">
    <xf numFmtId="0" fontId="0" fillId="0" borderId="0" xfId="0"/>
    <xf numFmtId="0" fontId="1" fillId="0" borderId="26" xfId="0" applyFont="1" applyBorder="1" applyAlignment="1">
      <alignment horizontal="center" vertical="center" wrapText="1"/>
    </xf>
    <xf numFmtId="0" fontId="1" fillId="0" borderId="27" xfId="0" applyFont="1" applyBorder="1" applyAlignment="1">
      <alignment horizontal="center" vertical="center" wrapText="1"/>
    </xf>
    <xf numFmtId="0" fontId="17" fillId="0" borderId="0" xfId="0" applyFont="1"/>
    <xf numFmtId="0" fontId="6" fillId="0" borderId="0" xfId="0" applyFont="1" applyBorder="1" applyAlignment="1" applyProtection="1">
      <alignment horizontal="left"/>
      <protection hidden="1"/>
    </xf>
    <xf numFmtId="0" fontId="0" fillId="0" borderId="0" xfId="0" applyFont="1" applyBorder="1" applyProtection="1">
      <protection hidden="1"/>
    </xf>
    <xf numFmtId="0" fontId="12" fillId="0" borderId="0" xfId="0" applyFont="1" applyBorder="1" applyAlignment="1" applyProtection="1">
      <alignment vertical="center"/>
      <protection hidden="1"/>
    </xf>
    <xf numFmtId="0" fontId="12" fillId="0" borderId="0" xfId="0" applyFont="1" applyBorder="1" applyAlignment="1" applyProtection="1">
      <alignment horizontal="right" vertical="center"/>
      <protection hidden="1"/>
    </xf>
    <xf numFmtId="0" fontId="3" fillId="0" borderId="0" xfId="0" applyFont="1" applyBorder="1" applyAlignment="1" applyProtection="1">
      <alignment horizontal="center"/>
      <protection hidden="1"/>
    </xf>
    <xf numFmtId="0" fontId="4" fillId="0" borderId="0" xfId="0" applyFont="1" applyAlignment="1" applyProtection="1">
      <alignment vertical="center"/>
      <protection hidden="1"/>
    </xf>
    <xf numFmtId="0" fontId="4" fillId="0" borderId="0" xfId="0" applyFont="1" applyAlignment="1" applyProtection="1">
      <alignment horizontal="left" vertical="center"/>
      <protection hidden="1"/>
    </xf>
    <xf numFmtId="0" fontId="0" fillId="0" borderId="0" xfId="0" applyFont="1" applyBorder="1" applyAlignment="1" applyProtection="1">
      <alignment vertical="center"/>
      <protection hidden="1"/>
    </xf>
    <xf numFmtId="0" fontId="6" fillId="0" borderId="0" xfId="0" applyFont="1" applyBorder="1" applyAlignment="1" applyProtection="1">
      <alignment horizontal="left" vertical="center"/>
      <protection hidden="1"/>
    </xf>
    <xf numFmtId="0" fontId="7" fillId="0" borderId="0" xfId="0" applyFont="1" applyBorder="1" applyAlignment="1" applyProtection="1">
      <alignment vertical="center"/>
      <protection hidden="1"/>
    </xf>
    <xf numFmtId="0" fontId="1" fillId="0" borderId="0" xfId="0" applyFont="1" applyBorder="1" applyAlignment="1" applyProtection="1">
      <alignment vertical="center"/>
      <protection hidden="1"/>
    </xf>
    <xf numFmtId="0" fontId="1" fillId="0" borderId="0" xfId="0" applyFont="1" applyBorder="1" applyAlignment="1" applyProtection="1">
      <protection hidden="1"/>
    </xf>
    <xf numFmtId="0" fontId="1" fillId="0" borderId="0" xfId="0" applyFont="1" applyBorder="1" applyAlignment="1" applyProtection="1">
      <alignment vertical="center" wrapText="1"/>
      <protection hidden="1"/>
    </xf>
    <xf numFmtId="0" fontId="1" fillId="0" borderId="0" xfId="0" applyFont="1" applyBorder="1" applyAlignment="1" applyProtection="1">
      <alignment horizontal="left"/>
      <protection hidden="1"/>
    </xf>
    <xf numFmtId="0" fontId="8" fillId="0" borderId="0" xfId="0" applyFont="1" applyBorder="1" applyAlignment="1" applyProtection="1">
      <alignment vertical="top"/>
      <protection hidden="1"/>
    </xf>
    <xf numFmtId="0" fontId="6" fillId="0" borderId="0" xfId="0" applyFont="1" applyBorder="1" applyAlignment="1" applyProtection="1">
      <alignment vertical="top"/>
      <protection hidden="1"/>
    </xf>
    <xf numFmtId="0" fontId="5" fillId="0" borderId="0" xfId="0" applyFont="1" applyBorder="1" applyProtection="1">
      <protection hidden="1"/>
    </xf>
    <xf numFmtId="0" fontId="0" fillId="0" borderId="16" xfId="0" applyFont="1" applyBorder="1" applyProtection="1">
      <protection hidden="1"/>
    </xf>
    <xf numFmtId="0" fontId="1" fillId="0" borderId="25" xfId="0" applyFont="1" applyBorder="1" applyAlignment="1" applyProtection="1">
      <alignment vertical="center" wrapText="1"/>
      <protection hidden="1"/>
    </xf>
    <xf numFmtId="0" fontId="1" fillId="0" borderId="13" xfId="0" applyFont="1" applyBorder="1" applyAlignment="1" applyProtection="1">
      <alignment vertical="center" wrapText="1"/>
      <protection hidden="1"/>
    </xf>
    <xf numFmtId="0" fontId="1" fillId="0" borderId="14" xfId="0" applyFont="1" applyBorder="1" applyAlignment="1" applyProtection="1">
      <alignment vertical="center" wrapText="1"/>
      <protection hidden="1"/>
    </xf>
    <xf numFmtId="0" fontId="10" fillId="0" borderId="0" xfId="0" applyFont="1" applyBorder="1" applyAlignment="1" applyProtection="1">
      <alignment horizontal="center" vertical="center" wrapText="1"/>
      <protection hidden="1"/>
    </xf>
    <xf numFmtId="0" fontId="1" fillId="0" borderId="0" xfId="0" applyFont="1" applyBorder="1" applyAlignment="1" applyProtection="1">
      <alignment horizontal="center" vertical="center" wrapText="1"/>
      <protection hidden="1"/>
    </xf>
    <xf numFmtId="0" fontId="6" fillId="0" borderId="0" xfId="0" applyFont="1" applyBorder="1" applyAlignment="1" applyProtection="1">
      <alignment horizontal="left" vertical="top"/>
      <protection hidden="1"/>
    </xf>
    <xf numFmtId="0" fontId="7" fillId="0" borderId="7" xfId="0" applyFont="1" applyBorder="1" applyAlignment="1" applyProtection="1">
      <alignment horizontal="center" vertical="center" wrapText="1"/>
      <protection hidden="1"/>
    </xf>
    <xf numFmtId="0" fontId="1" fillId="0" borderId="12" xfId="0" applyFont="1" applyBorder="1" applyAlignment="1" applyProtection="1">
      <alignment vertical="center" wrapText="1"/>
      <protection hidden="1"/>
    </xf>
    <xf numFmtId="0" fontId="6" fillId="0" borderId="0" xfId="0" applyFont="1" applyBorder="1" applyAlignment="1" applyProtection="1">
      <alignment horizontal="left"/>
      <protection hidden="1"/>
    </xf>
    <xf numFmtId="0" fontId="8" fillId="0" borderId="0" xfId="0" applyFont="1" applyBorder="1" applyAlignment="1" applyProtection="1">
      <protection hidden="1"/>
    </xf>
    <xf numFmtId="0" fontId="0" fillId="0" borderId="0" xfId="0" applyFont="1" applyBorder="1" applyAlignment="1" applyProtection="1">
      <alignment horizontal="left" vertical="center" wrapText="1"/>
      <protection hidden="1"/>
    </xf>
    <xf numFmtId="0" fontId="6" fillId="0" borderId="0" xfId="0" applyFont="1" applyBorder="1" applyAlignment="1" applyProtection="1">
      <alignment horizontal="left" vertical="center" wrapText="1"/>
      <protection hidden="1"/>
    </xf>
    <xf numFmtId="0" fontId="6" fillId="0" borderId="0" xfId="0" applyFont="1" applyBorder="1" applyAlignment="1" applyProtection="1">
      <alignment horizontal="center" vertical="center" wrapText="1"/>
      <protection hidden="1"/>
    </xf>
    <xf numFmtId="0" fontId="0" fillId="0" borderId="0" xfId="0" applyFont="1" applyBorder="1" applyAlignment="1" applyProtection="1">
      <alignment horizontal="center" vertical="center" wrapText="1"/>
      <protection hidden="1"/>
    </xf>
    <xf numFmtId="0" fontId="5" fillId="0" borderId="0" xfId="0" applyFont="1" applyBorder="1" applyAlignment="1" applyProtection="1">
      <alignment horizontal="left" vertical="top"/>
      <protection hidden="1"/>
    </xf>
    <xf numFmtId="0" fontId="5" fillId="0" borderId="0" xfId="0" applyFont="1" applyBorder="1" applyAlignment="1" applyProtection="1">
      <alignment vertical="top"/>
      <protection hidden="1"/>
    </xf>
    <xf numFmtId="0" fontId="13" fillId="0" borderId="20" xfId="0" applyFont="1" applyBorder="1" applyAlignment="1" applyProtection="1">
      <alignment vertical="center" wrapText="1"/>
      <protection hidden="1"/>
    </xf>
    <xf numFmtId="0" fontId="13" fillId="0" borderId="29" xfId="0" applyFont="1" applyBorder="1" applyAlignment="1" applyProtection="1">
      <alignment vertical="center" wrapText="1"/>
      <protection hidden="1"/>
    </xf>
    <xf numFmtId="0" fontId="7" fillId="0" borderId="20" xfId="0" applyFont="1" applyBorder="1" applyAlignment="1" applyProtection="1">
      <alignment vertical="top" wrapText="1"/>
      <protection hidden="1"/>
    </xf>
    <xf numFmtId="0" fontId="7" fillId="0" borderId="30" xfId="0" applyFont="1" applyBorder="1" applyAlignment="1" applyProtection="1">
      <alignment vertical="top" wrapText="1"/>
      <protection hidden="1"/>
    </xf>
    <xf numFmtId="0" fontId="1" fillId="0" borderId="20" xfId="0" applyFont="1" applyBorder="1" applyAlignment="1" applyProtection="1">
      <alignment horizontal="left" vertical="top" wrapText="1"/>
      <protection hidden="1"/>
    </xf>
    <xf numFmtId="0" fontId="0" fillId="0" borderId="30" xfId="0" applyFont="1" applyBorder="1" applyProtection="1">
      <protection hidden="1"/>
    </xf>
    <xf numFmtId="0" fontId="1" fillId="0" borderId="20" xfId="0" applyFont="1" applyBorder="1" applyAlignment="1" applyProtection="1">
      <alignment horizontal="left" vertical="top"/>
      <protection hidden="1"/>
    </xf>
    <xf numFmtId="0" fontId="0" fillId="0" borderId="21" xfId="0" applyFont="1" applyBorder="1" applyProtection="1">
      <protection hidden="1"/>
    </xf>
    <xf numFmtId="0" fontId="0" fillId="0" borderId="0" xfId="0" applyProtection="1">
      <protection hidden="1"/>
    </xf>
    <xf numFmtId="0" fontId="1" fillId="0" borderId="0" xfId="0" applyFont="1" applyAlignment="1" applyProtection="1">
      <alignment vertical="top"/>
      <protection hidden="1"/>
    </xf>
    <xf numFmtId="0" fontId="1" fillId="0" borderId="22" xfId="0" applyFont="1" applyBorder="1" applyAlignment="1" applyProtection="1">
      <alignment vertical="top"/>
      <protection hidden="1"/>
    </xf>
    <xf numFmtId="0" fontId="1" fillId="0" borderId="31" xfId="0" applyFont="1" applyBorder="1" applyAlignment="1" applyProtection="1">
      <alignment vertical="top"/>
      <protection hidden="1"/>
    </xf>
    <xf numFmtId="0" fontId="1" fillId="0" borderId="16" xfId="0" applyFont="1" applyBorder="1" applyAlignment="1" applyProtection="1">
      <alignment vertical="top"/>
      <protection hidden="1"/>
    </xf>
    <xf numFmtId="0" fontId="1" fillId="0" borderId="23" xfId="0" applyFont="1" applyBorder="1" applyAlignment="1" applyProtection="1">
      <alignment vertical="top"/>
      <protection hidden="1"/>
    </xf>
    <xf numFmtId="0" fontId="0" fillId="0" borderId="0" xfId="0" applyFont="1" applyBorder="1" applyAlignment="1" applyProtection="1">
      <alignment vertical="top"/>
      <protection hidden="1"/>
    </xf>
    <xf numFmtId="0" fontId="3" fillId="0" borderId="0" xfId="0" applyFont="1" applyBorder="1" applyAlignment="1" applyProtection="1">
      <alignment vertical="center"/>
      <protection hidden="1"/>
    </xf>
    <xf numFmtId="0" fontId="2" fillId="0" borderId="0" xfId="0" applyFont="1" applyBorder="1" applyAlignment="1" applyProtection="1">
      <alignment vertical="center"/>
      <protection hidden="1"/>
    </xf>
    <xf numFmtId="0" fontId="14" fillId="0" borderId="0" xfId="0" applyFont="1" applyBorder="1" applyProtection="1">
      <protection hidden="1"/>
    </xf>
    <xf numFmtId="0" fontId="8" fillId="0" borderId="0" xfId="0" applyFont="1" applyBorder="1" applyAlignment="1" applyProtection="1">
      <alignment horizontal="left"/>
      <protection hidden="1"/>
    </xf>
    <xf numFmtId="0" fontId="0" fillId="0" borderId="4" xfId="0" applyFont="1" applyBorder="1" applyProtection="1">
      <protection locked="0"/>
    </xf>
    <xf numFmtId="0" fontId="6" fillId="0" borderId="4" xfId="0" applyFont="1" applyBorder="1" applyAlignment="1" applyProtection="1">
      <alignment horizontal="left"/>
      <protection locked="0"/>
    </xf>
    <xf numFmtId="0" fontId="12" fillId="0" borderId="0" xfId="0" applyFont="1" applyBorder="1" applyAlignment="1" applyProtection="1">
      <alignment horizontal="left" vertical="center"/>
      <protection locked="0"/>
    </xf>
    <xf numFmtId="0" fontId="0" fillId="0" borderId="0" xfId="0" applyFont="1" applyBorder="1" applyAlignment="1" applyProtection="1">
      <alignment horizontal="left" vertical="center" wrapText="1"/>
      <protection hidden="1"/>
    </xf>
    <xf numFmtId="0" fontId="6" fillId="0" borderId="0" xfId="0" applyFont="1" applyBorder="1" applyAlignment="1" applyProtection="1">
      <alignment horizontal="left" vertical="center" wrapText="1"/>
      <protection hidden="1"/>
    </xf>
    <xf numFmtId="0" fontId="0" fillId="0" borderId="0" xfId="0" applyFont="1" applyBorder="1" applyAlignment="1" applyProtection="1">
      <alignment horizontal="center" vertical="center" wrapText="1"/>
      <protection hidden="1"/>
    </xf>
    <xf numFmtId="0" fontId="2" fillId="0" borderId="0" xfId="0" applyFont="1" applyBorder="1" applyAlignment="1" applyProtection="1">
      <alignment horizontal="left" vertical="center"/>
      <protection hidden="1"/>
    </xf>
    <xf numFmtId="0" fontId="7" fillId="2" borderId="33" xfId="0" applyFont="1" applyFill="1" applyBorder="1" applyAlignment="1" applyProtection="1">
      <alignment horizontal="center" vertical="center"/>
      <protection locked="0"/>
    </xf>
    <xf numFmtId="0" fontId="27" fillId="0" borderId="0" xfId="0" applyFont="1" applyBorder="1" applyAlignment="1" applyProtection="1">
      <alignment horizontal="center" vertical="center" wrapText="1"/>
      <protection hidden="1"/>
    </xf>
    <xf numFmtId="0" fontId="26" fillId="0" borderId="0" xfId="0" applyFont="1" applyBorder="1" applyAlignment="1" applyProtection="1">
      <alignment horizontal="left" vertical="center"/>
      <protection hidden="1"/>
    </xf>
    <xf numFmtId="0" fontId="6" fillId="0" borderId="0" xfId="0" applyFont="1" applyBorder="1" applyAlignment="1" applyProtection="1">
      <alignment horizontal="center" vertical="center"/>
      <protection hidden="1"/>
    </xf>
    <xf numFmtId="0" fontId="0" fillId="0" borderId="0" xfId="0" applyFont="1" applyBorder="1" applyAlignment="1" applyProtection="1">
      <alignment horizontal="center" vertical="center"/>
      <protection hidden="1"/>
    </xf>
    <xf numFmtId="0" fontId="28" fillId="0" borderId="0" xfId="0" applyFont="1" applyBorder="1" applyProtection="1">
      <protection hidden="1"/>
    </xf>
    <xf numFmtId="0" fontId="0" fillId="0" borderId="0" xfId="0" applyFont="1" applyBorder="1" applyAlignment="1" applyProtection="1">
      <alignment horizontal="left" vertical="center" wrapText="1"/>
      <protection hidden="1"/>
    </xf>
    <xf numFmtId="0" fontId="6" fillId="0" borderId="0" xfId="0" applyFont="1" applyBorder="1" applyAlignment="1" applyProtection="1">
      <alignment horizontal="left"/>
      <protection hidden="1"/>
    </xf>
    <xf numFmtId="0" fontId="8" fillId="0" borderId="0" xfId="0" applyFont="1" applyBorder="1" applyAlignment="1" applyProtection="1">
      <alignment horizontal="left"/>
      <protection hidden="1"/>
    </xf>
    <xf numFmtId="0" fontId="6" fillId="0" borderId="0" xfId="0" applyFont="1" applyBorder="1" applyAlignment="1" applyProtection="1">
      <alignment horizontal="left" vertical="center" wrapText="1"/>
      <protection hidden="1"/>
    </xf>
    <xf numFmtId="2" fontId="8" fillId="0" borderId="32" xfId="0" applyNumberFormat="1" applyFont="1" applyBorder="1" applyAlignment="1" applyProtection="1">
      <alignment horizontal="center"/>
    </xf>
    <xf numFmtId="0" fontId="6" fillId="0" borderId="0" xfId="0" applyFont="1" applyBorder="1" applyAlignment="1" applyProtection="1">
      <alignment horizontal="right"/>
      <protection hidden="1"/>
    </xf>
    <xf numFmtId="2" fontId="30" fillId="0" borderId="4" xfId="0" applyNumberFormat="1" applyFont="1" applyBorder="1" applyAlignment="1" applyProtection="1">
      <alignment horizontal="center"/>
      <protection hidden="1"/>
    </xf>
    <xf numFmtId="0" fontId="0" fillId="3" borderId="0" xfId="0" applyFont="1" applyFill="1" applyBorder="1" applyProtection="1">
      <protection hidden="1"/>
    </xf>
    <xf numFmtId="0" fontId="0" fillId="0" borderId="0" xfId="0" applyBorder="1"/>
    <xf numFmtId="0" fontId="0" fillId="0" borderId="0" xfId="0" applyFill="1" applyBorder="1"/>
    <xf numFmtId="0" fontId="6" fillId="0" borderId="0" xfId="0" applyFont="1" applyBorder="1"/>
    <xf numFmtId="2" fontId="0" fillId="0" borderId="0" xfId="0" applyNumberFormat="1" applyBorder="1"/>
    <xf numFmtId="0" fontId="6" fillId="0" borderId="40" xfId="0" applyFont="1" applyBorder="1"/>
    <xf numFmtId="0" fontId="6" fillId="0" borderId="18" xfId="0" applyFont="1" applyBorder="1"/>
    <xf numFmtId="0" fontId="6" fillId="0" borderId="19" xfId="0" applyFont="1" applyBorder="1"/>
    <xf numFmtId="0" fontId="0" fillId="0" borderId="20" xfId="0" applyBorder="1"/>
    <xf numFmtId="2" fontId="0" fillId="0" borderId="21" xfId="0" applyNumberFormat="1" applyBorder="1"/>
    <xf numFmtId="0" fontId="0" fillId="0" borderId="20" xfId="0" applyFill="1" applyBorder="1"/>
    <xf numFmtId="2" fontId="0" fillId="0" borderId="21" xfId="0" applyNumberFormat="1" applyFill="1" applyBorder="1"/>
    <xf numFmtId="0" fontId="0" fillId="0" borderId="22" xfId="0" applyBorder="1"/>
    <xf numFmtId="0" fontId="0" fillId="0" borderId="16" xfId="0" applyBorder="1"/>
    <xf numFmtId="0" fontId="25" fillId="2" borderId="1" xfId="0" applyFont="1" applyFill="1" applyBorder="1" applyAlignment="1" applyProtection="1">
      <alignment vertical="center" wrapText="1"/>
      <protection locked="0"/>
    </xf>
    <xf numFmtId="0" fontId="25" fillId="2" borderId="15" xfId="0" applyFont="1" applyFill="1" applyBorder="1" applyAlignment="1" applyProtection="1">
      <alignment vertical="center" wrapText="1"/>
      <protection locked="0"/>
    </xf>
    <xf numFmtId="0" fontId="25" fillId="2" borderId="26" xfId="0" applyFont="1" applyFill="1" applyBorder="1" applyAlignment="1" applyProtection="1">
      <alignment vertical="center" wrapText="1"/>
      <protection locked="0"/>
    </xf>
    <xf numFmtId="0" fontId="2" fillId="0" borderId="0" xfId="0" applyFont="1" applyAlignment="1">
      <alignment horizontal="center"/>
    </xf>
    <xf numFmtId="0" fontId="2" fillId="0" borderId="1" xfId="0" applyFont="1" applyBorder="1" applyAlignment="1">
      <alignment horizontal="center"/>
    </xf>
    <xf numFmtId="0" fontId="35" fillId="0" borderId="1" xfId="0" applyFont="1" applyFill="1" applyBorder="1" applyAlignment="1" applyProtection="1">
      <alignment horizontal="left"/>
      <protection locked="0"/>
    </xf>
    <xf numFmtId="0" fontId="35" fillId="0" borderId="1" xfId="0" applyFont="1" applyBorder="1"/>
    <xf numFmtId="0" fontId="35" fillId="0" borderId="1" xfId="0" applyFont="1" applyFill="1" applyBorder="1"/>
    <xf numFmtId="0" fontId="0" fillId="0" borderId="1" xfId="0" applyFont="1" applyBorder="1" applyProtection="1">
      <protection hidden="1"/>
    </xf>
    <xf numFmtId="2" fontId="0" fillId="0" borderId="23" xfId="0" applyNumberFormat="1" applyBorder="1"/>
    <xf numFmtId="0" fontId="24" fillId="0" borderId="0" xfId="0" applyFont="1"/>
    <xf numFmtId="2" fontId="0" fillId="0" borderId="0" xfId="0" applyNumberFormat="1" applyFill="1" applyBorder="1"/>
    <xf numFmtId="0" fontId="36" fillId="2" borderId="2" xfId="0" applyFont="1" applyFill="1" applyBorder="1" applyAlignment="1" applyProtection="1">
      <alignment vertical="center" wrapText="1"/>
      <protection locked="0"/>
    </xf>
    <xf numFmtId="0" fontId="36" fillId="2" borderId="1" xfId="0" applyFont="1" applyFill="1" applyBorder="1" applyAlignment="1" applyProtection="1">
      <alignment vertical="center" wrapText="1"/>
      <protection locked="0"/>
    </xf>
    <xf numFmtId="0" fontId="36" fillId="2" borderId="15" xfId="0" applyFont="1" applyFill="1" applyBorder="1" applyAlignment="1" applyProtection="1">
      <alignment vertical="center" wrapText="1"/>
      <protection locked="0"/>
    </xf>
    <xf numFmtId="0" fontId="29" fillId="0" borderId="0" xfId="1"/>
    <xf numFmtId="2" fontId="3" fillId="0" borderId="2" xfId="0" applyNumberFormat="1" applyFont="1" applyBorder="1" applyAlignment="1" applyProtection="1">
      <alignment horizontal="center" vertical="center"/>
      <protection hidden="1"/>
    </xf>
    <xf numFmtId="1" fontId="0" fillId="0" borderId="0" xfId="0" applyNumberFormat="1" applyBorder="1"/>
    <xf numFmtId="0" fontId="6" fillId="0" borderId="0" xfId="0" applyFont="1" applyBorder="1" applyAlignment="1" applyProtection="1">
      <alignment horizontal="left" vertical="center" wrapText="1"/>
      <protection hidden="1"/>
    </xf>
    <xf numFmtId="0" fontId="0" fillId="0" borderId="0" xfId="0" applyFont="1" applyBorder="1" applyAlignment="1" applyProtection="1">
      <alignment horizontal="left" vertical="center" wrapText="1"/>
      <protection hidden="1"/>
    </xf>
    <xf numFmtId="2" fontId="0" fillId="0" borderId="0" xfId="0" applyNumberFormat="1"/>
    <xf numFmtId="0" fontId="7" fillId="0" borderId="0" xfId="0" applyFont="1" applyBorder="1" applyAlignment="1" applyProtection="1">
      <protection hidden="1"/>
    </xf>
    <xf numFmtId="0" fontId="39" fillId="6" borderId="0" xfId="0" applyFont="1" applyFill="1" applyBorder="1"/>
    <xf numFmtId="0" fontId="42" fillId="6" borderId="0" xfId="0" applyFont="1" applyFill="1" applyBorder="1" applyProtection="1">
      <protection hidden="1"/>
    </xf>
    <xf numFmtId="0" fontId="42" fillId="6" borderId="0" xfId="0" applyFont="1" applyFill="1" applyBorder="1" applyAlignment="1" applyProtection="1">
      <alignment horizontal="left"/>
      <protection hidden="1"/>
    </xf>
    <xf numFmtId="0" fontId="24" fillId="6" borderId="0" xfId="0" applyFont="1" applyFill="1" applyBorder="1" applyProtection="1">
      <protection hidden="1"/>
    </xf>
    <xf numFmtId="1" fontId="24" fillId="6" borderId="0" xfId="0" applyNumberFormat="1" applyFont="1" applyFill="1" applyBorder="1" applyAlignment="1" applyProtection="1">
      <alignment horizontal="left"/>
      <protection hidden="1"/>
    </xf>
    <xf numFmtId="9" fontId="24" fillId="6" borderId="0" xfId="0" applyNumberFormat="1" applyFont="1" applyFill="1" applyBorder="1" applyProtection="1">
      <protection hidden="1"/>
    </xf>
    <xf numFmtId="0" fontId="24" fillId="6" borderId="0" xfId="0" applyFont="1" applyFill="1" applyBorder="1"/>
    <xf numFmtId="9" fontId="24" fillId="6" borderId="0" xfId="3" applyFont="1" applyFill="1" applyBorder="1" applyProtection="1">
      <protection hidden="1"/>
    </xf>
    <xf numFmtId="1" fontId="24" fillId="6" borderId="0" xfId="2" applyNumberFormat="1" applyFont="1" applyFill="1" applyBorder="1" applyAlignment="1" applyProtection="1">
      <alignment horizontal="left"/>
      <protection hidden="1"/>
    </xf>
    <xf numFmtId="2" fontId="0" fillId="0" borderId="20" xfId="0" applyNumberFormat="1" applyFill="1" applyBorder="1"/>
    <xf numFmtId="0" fontId="0" fillId="0" borderId="21" xfId="0" applyBorder="1"/>
    <xf numFmtId="0" fontId="0" fillId="0" borderId="23" xfId="0" applyBorder="1"/>
    <xf numFmtId="0" fontId="21" fillId="0" borderId="0" xfId="0" applyFont="1" applyBorder="1" applyAlignment="1" applyProtection="1">
      <alignment horizontal="center"/>
      <protection hidden="1"/>
    </xf>
    <xf numFmtId="0" fontId="1" fillId="4" borderId="34" xfId="0" applyFont="1" applyFill="1" applyBorder="1" applyAlignment="1" applyProtection="1">
      <alignment horizontal="center" vertical="center" wrapText="1"/>
      <protection locked="0"/>
    </xf>
    <xf numFmtId="0" fontId="1" fillId="4" borderId="35" xfId="0" applyFont="1" applyFill="1" applyBorder="1" applyAlignment="1" applyProtection="1">
      <alignment horizontal="center" vertical="center" wrapText="1"/>
      <protection locked="0"/>
    </xf>
    <xf numFmtId="2" fontId="8" fillId="0" borderId="32" xfId="0" applyNumberFormat="1" applyFont="1" applyBorder="1" applyAlignment="1" applyProtection="1">
      <alignment horizontal="center"/>
      <protection hidden="1"/>
    </xf>
    <xf numFmtId="0" fontId="8" fillId="0" borderId="0" xfId="0" applyFont="1" applyBorder="1" applyAlignment="1" applyProtection="1">
      <alignment horizontal="left"/>
      <protection hidden="1"/>
    </xf>
    <xf numFmtId="0" fontId="5" fillId="0" borderId="32" xfId="0" applyFont="1" applyBorder="1" applyAlignment="1" applyProtection="1">
      <alignment horizontal="center"/>
      <protection locked="0"/>
    </xf>
    <xf numFmtId="20" fontId="0" fillId="0" borderId="0" xfId="0" applyNumberFormat="1" applyFont="1" applyBorder="1" applyAlignment="1" applyProtection="1">
      <alignment horizontal="center"/>
      <protection hidden="1"/>
    </xf>
    <xf numFmtId="0" fontId="0" fillId="0" borderId="0" xfId="0" applyFont="1" applyBorder="1" applyAlignment="1" applyProtection="1">
      <alignment horizontal="left" wrapText="1"/>
      <protection hidden="1"/>
    </xf>
    <xf numFmtId="0" fontId="2" fillId="0" borderId="0" xfId="0" applyFont="1" applyBorder="1" applyAlignment="1" applyProtection="1">
      <alignment horizontal="right" vertical="center"/>
      <protection hidden="1"/>
    </xf>
    <xf numFmtId="0" fontId="6" fillId="0" borderId="0" xfId="0" applyFont="1" applyBorder="1" applyAlignment="1" applyProtection="1">
      <alignment horizontal="left" vertical="center" wrapText="1"/>
      <protection hidden="1"/>
    </xf>
    <xf numFmtId="0" fontId="6" fillId="0" borderId="21" xfId="0" applyFont="1" applyBorder="1" applyAlignment="1" applyProtection="1">
      <alignment horizontal="left" vertical="center" wrapText="1"/>
      <protection hidden="1"/>
    </xf>
    <xf numFmtId="0" fontId="0" fillId="0" borderId="0" xfId="0" applyFont="1" applyBorder="1" applyAlignment="1" applyProtection="1">
      <alignment horizontal="center" vertical="center" wrapText="1"/>
      <protection hidden="1"/>
    </xf>
    <xf numFmtId="49" fontId="0" fillId="5" borderId="24" xfId="0" applyNumberFormat="1" applyFont="1" applyFill="1" applyBorder="1" applyAlignment="1" applyProtection="1">
      <alignment horizontal="center" vertical="center" wrapText="1"/>
      <protection locked="0"/>
    </xf>
    <xf numFmtId="49" fontId="0" fillId="5" borderId="9"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center" vertical="center" wrapText="1"/>
      <protection locked="0"/>
    </xf>
    <xf numFmtId="0" fontId="19" fillId="0" borderId="0" xfId="0" applyFont="1" applyBorder="1" applyAlignment="1" applyProtection="1">
      <alignment horizontal="center" vertical="center"/>
      <protection hidden="1"/>
    </xf>
    <xf numFmtId="0" fontId="2" fillId="0" borderId="0" xfId="0" applyFont="1" applyBorder="1" applyAlignment="1" applyProtection="1">
      <alignment horizontal="left"/>
      <protection hidden="1"/>
    </xf>
    <xf numFmtId="0" fontId="6" fillId="0" borderId="0" xfId="0" applyFont="1" applyBorder="1" applyAlignment="1" applyProtection="1">
      <alignment horizontal="center" vertical="center"/>
      <protection hidden="1"/>
    </xf>
    <xf numFmtId="0" fontId="0" fillId="5" borderId="24" xfId="0" applyNumberFormat="1" applyFont="1" applyFill="1" applyBorder="1" applyAlignment="1" applyProtection="1">
      <alignment horizontal="center" vertical="center" wrapText="1"/>
      <protection locked="0"/>
    </xf>
    <xf numFmtId="0" fontId="0" fillId="5" borderId="9" xfId="0" applyNumberFormat="1" applyFont="1" applyFill="1" applyBorder="1" applyAlignment="1" applyProtection="1">
      <alignment horizontal="center" vertical="center" wrapText="1"/>
      <protection locked="0"/>
    </xf>
    <xf numFmtId="0" fontId="0" fillId="5" borderId="11" xfId="0" applyNumberFormat="1" applyFont="1" applyFill="1" applyBorder="1" applyAlignment="1" applyProtection="1">
      <alignment horizontal="center" vertical="center" wrapText="1"/>
      <protection locked="0"/>
    </xf>
    <xf numFmtId="0" fontId="1" fillId="0" borderId="0" xfId="0" applyFont="1" applyAlignment="1" applyProtection="1">
      <alignment vertical="top" wrapText="1"/>
      <protection hidden="1"/>
    </xf>
    <xf numFmtId="0" fontId="1" fillId="0" borderId="0" xfId="0" applyFont="1" applyAlignment="1" applyProtection="1">
      <alignment horizontal="left" vertical="top" wrapText="1"/>
      <protection hidden="1"/>
    </xf>
    <xf numFmtId="0" fontId="1" fillId="0" borderId="0" xfId="0" applyFont="1" applyBorder="1" applyAlignment="1" applyProtection="1">
      <alignment horizontal="center" vertical="top" wrapText="1"/>
      <protection hidden="1"/>
    </xf>
    <xf numFmtId="0" fontId="1" fillId="0" borderId="21" xfId="0" applyFont="1" applyBorder="1" applyAlignment="1" applyProtection="1">
      <alignment horizontal="center" vertical="top" wrapText="1"/>
      <protection hidden="1"/>
    </xf>
    <xf numFmtId="0" fontId="1" fillId="0" borderId="16" xfId="0" applyFont="1" applyBorder="1" applyAlignment="1" applyProtection="1">
      <alignment horizontal="center" vertical="top"/>
      <protection hidden="1"/>
    </xf>
    <xf numFmtId="0" fontId="6" fillId="0" borderId="0" xfId="0" applyFont="1" applyBorder="1" applyAlignment="1" applyProtection="1">
      <alignment horizontal="left"/>
      <protection hidden="1"/>
    </xf>
    <xf numFmtId="0" fontId="0" fillId="0" borderId="0" xfId="0" applyFont="1" applyBorder="1" applyAlignment="1" applyProtection="1">
      <alignment horizontal="left" vertical="center" wrapText="1"/>
      <protection hidden="1"/>
    </xf>
    <xf numFmtId="0" fontId="6" fillId="5" borderId="24" xfId="0" applyFont="1" applyFill="1" applyBorder="1" applyAlignment="1" applyProtection="1">
      <alignment horizontal="center" vertical="center" wrapText="1"/>
      <protection locked="0"/>
    </xf>
    <xf numFmtId="0" fontId="6" fillId="5" borderId="11" xfId="0" applyFont="1" applyFill="1" applyBorder="1" applyAlignment="1" applyProtection="1">
      <alignment horizontal="center" vertical="center" wrapText="1"/>
      <protection locked="0"/>
    </xf>
    <xf numFmtId="0" fontId="6" fillId="0" borderId="0" xfId="0" applyFont="1" applyBorder="1" applyAlignment="1" applyProtection="1">
      <alignment horizontal="center" vertical="center" wrapText="1"/>
      <protection hidden="1"/>
    </xf>
    <xf numFmtId="0" fontId="20" fillId="0" borderId="0" xfId="0" applyFont="1" applyBorder="1" applyAlignment="1" applyProtection="1">
      <alignment horizontal="left" vertical="center"/>
      <protection hidden="1"/>
    </xf>
    <xf numFmtId="0" fontId="23" fillId="0" borderId="0" xfId="0" applyFont="1" applyAlignment="1" applyProtection="1">
      <alignment horizontal="center" vertical="center" wrapText="1"/>
      <protection hidden="1"/>
    </xf>
    <xf numFmtId="0" fontId="0" fillId="0" borderId="0" xfId="0" applyFont="1" applyBorder="1" applyAlignment="1" applyProtection="1">
      <alignment horizontal="center"/>
      <protection hidden="1"/>
    </xf>
    <xf numFmtId="0" fontId="2" fillId="0" borderId="0" xfId="0" applyFont="1" applyBorder="1" applyAlignment="1" applyProtection="1">
      <alignment horizontal="left" vertical="center"/>
      <protection hidden="1"/>
    </xf>
    <xf numFmtId="0" fontId="0" fillId="0" borderId="0" xfId="0" applyFont="1" applyBorder="1" applyAlignment="1" applyProtection="1">
      <alignment horizontal="left"/>
      <protection hidden="1"/>
    </xf>
    <xf numFmtId="0" fontId="37" fillId="0" borderId="41" xfId="0" applyFont="1" applyBorder="1" applyAlignment="1" applyProtection="1">
      <alignment horizontal="left" vertical="center" wrapText="1"/>
      <protection hidden="1"/>
    </xf>
    <xf numFmtId="0" fontId="37" fillId="0" borderId="42" xfId="0" applyFont="1" applyBorder="1" applyAlignment="1" applyProtection="1">
      <alignment horizontal="left" vertical="center" wrapText="1"/>
      <protection hidden="1"/>
    </xf>
    <xf numFmtId="0" fontId="37" fillId="0" borderId="43" xfId="0" applyFont="1" applyBorder="1" applyAlignment="1" applyProtection="1">
      <alignment horizontal="left" vertical="center" wrapText="1"/>
      <protection hidden="1"/>
    </xf>
    <xf numFmtId="0" fontId="25" fillId="2" borderId="3" xfId="0" applyFont="1" applyFill="1" applyBorder="1" applyAlignment="1" applyProtection="1">
      <alignment vertical="center"/>
      <protection locked="0"/>
    </xf>
    <xf numFmtId="0" fontId="25" fillId="2" borderId="17" xfId="0" applyFont="1" applyFill="1" applyBorder="1" applyAlignment="1" applyProtection="1">
      <alignment vertical="center"/>
      <protection locked="0"/>
    </xf>
    <xf numFmtId="2" fontId="8" fillId="0" borderId="33" xfId="0" applyNumberFormat="1" applyFont="1" applyBorder="1" applyAlignment="1" applyProtection="1">
      <alignment horizontal="center"/>
      <protection hidden="1"/>
    </xf>
    <xf numFmtId="2" fontId="8" fillId="0" borderId="0" xfId="0" applyNumberFormat="1" applyFont="1" applyBorder="1" applyAlignment="1" applyProtection="1">
      <alignment horizontal="center"/>
    </xf>
    <xf numFmtId="9" fontId="40" fillId="5" borderId="24" xfId="0" applyNumberFormat="1" applyFont="1" applyFill="1" applyBorder="1" applyAlignment="1" applyProtection="1">
      <alignment horizontal="center" vertical="center" wrapText="1"/>
    </xf>
    <xf numFmtId="9" fontId="40" fillId="5" borderId="11" xfId="0" applyNumberFormat="1" applyFont="1" applyFill="1" applyBorder="1" applyAlignment="1" applyProtection="1">
      <alignment horizontal="center" vertical="center" wrapText="1"/>
    </xf>
    <xf numFmtId="0" fontId="13" fillId="0" borderId="0" xfId="0" applyFont="1" applyBorder="1" applyAlignment="1" applyProtection="1">
      <alignment horizontal="left" vertical="center"/>
      <protection hidden="1"/>
    </xf>
    <xf numFmtId="9" fontId="40" fillId="5" borderId="24" xfId="0" applyNumberFormat="1" applyFont="1" applyFill="1" applyBorder="1" applyAlignment="1" applyProtection="1">
      <alignment horizontal="center" vertical="center" wrapText="1"/>
      <protection locked="0"/>
    </xf>
    <xf numFmtId="9" fontId="40" fillId="5" borderId="11" xfId="0" applyNumberFormat="1" applyFont="1" applyFill="1" applyBorder="1" applyAlignment="1" applyProtection="1">
      <alignment horizontal="center" vertical="center" wrapText="1"/>
      <protection locked="0"/>
    </xf>
    <xf numFmtId="0" fontId="11" fillId="0" borderId="0" xfId="0" applyFont="1" applyAlignment="1" applyProtection="1">
      <alignment horizontal="center" vertical="center"/>
      <protection hidden="1"/>
    </xf>
    <xf numFmtId="0" fontId="2" fillId="0" borderId="0" xfId="0" applyFont="1" applyAlignment="1" applyProtection="1">
      <alignment horizontal="center" vertical="center"/>
      <protection hidden="1"/>
    </xf>
    <xf numFmtId="0" fontId="37" fillId="0" borderId="3" xfId="0" applyFont="1" applyBorder="1" applyAlignment="1" applyProtection="1">
      <alignment horizontal="left" vertical="center" wrapText="1"/>
      <protection hidden="1"/>
    </xf>
    <xf numFmtId="0" fontId="37" fillId="0" borderId="4" xfId="0" applyFont="1" applyBorder="1" applyAlignment="1" applyProtection="1">
      <alignment horizontal="left" vertical="center" wrapText="1"/>
      <protection hidden="1"/>
    </xf>
    <xf numFmtId="0" fontId="37" fillId="0" borderId="5" xfId="0" applyFont="1" applyBorder="1" applyAlignment="1" applyProtection="1">
      <alignment horizontal="left" vertical="center" wrapText="1"/>
      <protection hidden="1"/>
    </xf>
    <xf numFmtId="0" fontId="7" fillId="0" borderId="6" xfId="0" applyFont="1" applyBorder="1" applyAlignment="1" applyProtection="1">
      <alignment horizontal="center" vertical="center" wrapText="1"/>
      <protection hidden="1"/>
    </xf>
    <xf numFmtId="0" fontId="7" fillId="0" borderId="7" xfId="0" applyFont="1" applyBorder="1" applyAlignment="1" applyProtection="1">
      <alignment horizontal="center" vertical="center" wrapText="1"/>
      <protection hidden="1"/>
    </xf>
    <xf numFmtId="0" fontId="7" fillId="0" borderId="8" xfId="0" applyFont="1" applyBorder="1" applyAlignment="1" applyProtection="1">
      <alignment horizontal="center" vertical="center" wrapText="1"/>
      <protection hidden="1"/>
    </xf>
    <xf numFmtId="0" fontId="7" fillId="0" borderId="11" xfId="0" applyFont="1" applyBorder="1" applyAlignment="1" applyProtection="1">
      <alignment horizontal="center" vertical="center" wrapText="1"/>
      <protection hidden="1"/>
    </xf>
    <xf numFmtId="0" fontId="12" fillId="0" borderId="0" xfId="0" applyFont="1" applyBorder="1" applyAlignment="1" applyProtection="1">
      <alignment horizontal="right" vertical="center"/>
      <protection locked="0"/>
    </xf>
    <xf numFmtId="0" fontId="21" fillId="2" borderId="32" xfId="0" applyFont="1" applyFill="1" applyBorder="1" applyAlignment="1" applyProtection="1">
      <alignment horizontal="left" vertical="center"/>
      <protection locked="0"/>
    </xf>
    <xf numFmtId="1" fontId="21" fillId="2" borderId="32" xfId="0" applyNumberFormat="1" applyFont="1" applyFill="1" applyBorder="1" applyAlignment="1" applyProtection="1">
      <alignment horizontal="left" vertical="center"/>
      <protection locked="0"/>
    </xf>
    <xf numFmtId="0" fontId="1" fillId="2" borderId="33" xfId="0" applyFont="1" applyFill="1" applyBorder="1" applyAlignment="1" applyProtection="1">
      <alignment horizontal="left" vertical="center"/>
      <protection locked="0"/>
    </xf>
    <xf numFmtId="0" fontId="41" fillId="0" borderId="33" xfId="0" applyNumberFormat="1" applyFont="1" applyFill="1" applyBorder="1" applyAlignment="1" applyProtection="1">
      <alignment horizontal="left"/>
      <protection hidden="1"/>
    </xf>
    <xf numFmtId="0" fontId="1" fillId="0" borderId="24" xfId="0" applyFont="1" applyBorder="1" applyAlignment="1" applyProtection="1">
      <alignment horizontal="left" wrapText="1"/>
      <protection hidden="1"/>
    </xf>
    <xf numFmtId="0" fontId="1" fillId="0" borderId="9" xfId="0" applyFont="1" applyBorder="1" applyAlignment="1" applyProtection="1">
      <alignment horizontal="left" wrapText="1"/>
      <protection hidden="1"/>
    </xf>
    <xf numFmtId="0" fontId="1" fillId="0" borderId="11" xfId="0" applyFont="1" applyBorder="1" applyAlignment="1" applyProtection="1">
      <alignment horizontal="left" wrapText="1"/>
      <protection hidden="1"/>
    </xf>
    <xf numFmtId="0" fontId="8" fillId="0" borderId="16" xfId="0" applyFont="1" applyBorder="1" applyAlignment="1" applyProtection="1">
      <alignment horizontal="left" vertical="top"/>
      <protection hidden="1"/>
    </xf>
    <xf numFmtId="0" fontId="7" fillId="0" borderId="9" xfId="0" applyFont="1" applyBorder="1" applyAlignment="1" applyProtection="1">
      <alignment horizontal="center" vertical="center" wrapText="1"/>
      <protection hidden="1"/>
    </xf>
    <xf numFmtId="0" fontId="7" fillId="0" borderId="10" xfId="0" applyFont="1" applyBorder="1" applyAlignment="1" applyProtection="1">
      <alignment horizontal="center" vertical="center" wrapText="1"/>
      <protection hidden="1"/>
    </xf>
    <xf numFmtId="0" fontId="9" fillId="0" borderId="8" xfId="0" applyFont="1" applyBorder="1" applyAlignment="1" applyProtection="1">
      <alignment horizontal="center" vertical="center" wrapText="1"/>
      <protection hidden="1"/>
    </xf>
    <xf numFmtId="0" fontId="9" fillId="0" borderId="11" xfId="0" applyFont="1" applyBorder="1" applyAlignment="1" applyProtection="1">
      <alignment horizontal="center" vertical="center" wrapText="1"/>
      <protection hidden="1"/>
    </xf>
    <xf numFmtId="0" fontId="21" fillId="0" borderId="0" xfId="0" applyFont="1" applyBorder="1" applyAlignment="1" applyProtection="1">
      <alignment horizontal="center" wrapText="1"/>
      <protection hidden="1"/>
    </xf>
    <xf numFmtId="0" fontId="25" fillId="0" borderId="0" xfId="0" applyFont="1" applyBorder="1" applyAlignment="1" applyProtection="1">
      <alignment horizontal="center" wrapText="1"/>
      <protection hidden="1"/>
    </xf>
    <xf numFmtId="164" fontId="0" fillId="5" borderId="24" xfId="0" applyNumberFormat="1" applyFont="1" applyFill="1" applyBorder="1" applyAlignment="1" applyProtection="1">
      <alignment horizontal="center" vertical="center"/>
      <protection locked="0"/>
    </xf>
    <xf numFmtId="164" fontId="0" fillId="5" borderId="9" xfId="0" applyNumberFormat="1" applyFont="1" applyFill="1" applyBorder="1" applyAlignment="1" applyProtection="1">
      <alignment horizontal="center" vertical="center"/>
      <protection locked="0"/>
    </xf>
    <xf numFmtId="164" fontId="0" fillId="5" borderId="11" xfId="0" applyNumberFormat="1" applyFont="1" applyFill="1" applyBorder="1" applyAlignment="1" applyProtection="1">
      <alignment horizontal="center" vertical="center"/>
      <protection locked="0"/>
    </xf>
    <xf numFmtId="0" fontId="0" fillId="0" borderId="28" xfId="0" applyFont="1" applyBorder="1" applyAlignment="1" applyProtection="1">
      <alignment horizontal="center" vertical="center" wrapText="1"/>
      <protection hidden="1"/>
    </xf>
    <xf numFmtId="0" fontId="0" fillId="0" borderId="26" xfId="0" applyFont="1" applyBorder="1" applyAlignment="1" applyProtection="1">
      <alignment horizontal="center" vertical="center" wrapText="1"/>
      <protection hidden="1"/>
    </xf>
    <xf numFmtId="0" fontId="0" fillId="0" borderId="27" xfId="0" applyFont="1" applyBorder="1" applyAlignment="1" applyProtection="1">
      <alignment horizontal="center" vertical="center" wrapText="1"/>
      <protection hidden="1"/>
    </xf>
    <xf numFmtId="43" fontId="30" fillId="0" borderId="37" xfId="0" applyNumberFormat="1" applyFont="1" applyBorder="1" applyAlignment="1" applyProtection="1">
      <alignment horizontal="left" wrapText="1"/>
      <protection hidden="1"/>
    </xf>
    <xf numFmtId="43" fontId="30" fillId="0" borderId="38" xfId="0" applyNumberFormat="1" applyFont="1" applyBorder="1" applyAlignment="1" applyProtection="1">
      <alignment horizontal="left" wrapText="1"/>
      <protection hidden="1"/>
    </xf>
    <xf numFmtId="43" fontId="30" fillId="0" borderId="39" xfId="0" applyNumberFormat="1" applyFont="1" applyBorder="1" applyAlignment="1" applyProtection="1">
      <alignment horizontal="left" wrapText="1"/>
      <protection hidden="1"/>
    </xf>
    <xf numFmtId="43" fontId="30" fillId="0" borderId="3" xfId="0" applyNumberFormat="1" applyFont="1" applyBorder="1" applyAlignment="1" applyProtection="1">
      <alignment horizontal="left" wrapText="1"/>
      <protection hidden="1"/>
    </xf>
    <xf numFmtId="43" fontId="30" fillId="0" borderId="4" xfId="0" applyNumberFormat="1" applyFont="1" applyBorder="1" applyAlignment="1" applyProtection="1">
      <alignment horizontal="left" wrapText="1"/>
      <protection hidden="1"/>
    </xf>
    <xf numFmtId="43" fontId="30" fillId="0" borderId="17" xfId="0" applyNumberFormat="1" applyFont="1" applyBorder="1" applyAlignment="1" applyProtection="1">
      <alignment horizontal="left" wrapText="1"/>
      <protection hidden="1"/>
    </xf>
    <xf numFmtId="0" fontId="6" fillId="0" borderId="24" xfId="0" applyFont="1" applyBorder="1" applyAlignment="1" applyProtection="1">
      <alignment horizontal="center" vertical="center" wrapText="1"/>
      <protection hidden="1"/>
    </xf>
    <xf numFmtId="0" fontId="6" fillId="0" borderId="9" xfId="0" applyFont="1" applyBorder="1" applyAlignment="1" applyProtection="1">
      <alignment horizontal="center" vertical="center" wrapText="1"/>
      <protection hidden="1"/>
    </xf>
    <xf numFmtId="0" fontId="6" fillId="0" borderId="18" xfId="0" applyFont="1" applyBorder="1" applyAlignment="1" applyProtection="1">
      <alignment horizontal="center" vertical="center" wrapText="1"/>
      <protection hidden="1"/>
    </xf>
    <xf numFmtId="0" fontId="6" fillId="0" borderId="19" xfId="0" applyFont="1" applyBorder="1" applyAlignment="1" applyProtection="1">
      <alignment horizontal="center" vertical="center" wrapText="1"/>
      <protection hidden="1"/>
    </xf>
    <xf numFmtId="0" fontId="6" fillId="5" borderId="24" xfId="0" applyFont="1" applyFill="1" applyBorder="1" applyAlignment="1" applyProtection="1">
      <alignment horizontal="left" vertical="center"/>
      <protection locked="0"/>
    </xf>
    <xf numFmtId="0" fontId="6" fillId="5" borderId="9" xfId="0" applyFont="1" applyFill="1" applyBorder="1" applyAlignment="1" applyProtection="1">
      <alignment horizontal="left" vertical="center"/>
      <protection locked="0"/>
    </xf>
    <xf numFmtId="0" fontId="6" fillId="5" borderId="11" xfId="0" applyFont="1" applyFill="1" applyBorder="1" applyAlignment="1" applyProtection="1">
      <alignment horizontal="left" vertical="center"/>
      <protection locked="0"/>
    </xf>
    <xf numFmtId="0" fontId="12" fillId="0" borderId="0" xfId="0" applyFont="1" applyBorder="1" applyAlignment="1" applyProtection="1">
      <alignment horizontal="left" vertical="center"/>
      <protection hidden="1"/>
    </xf>
    <xf numFmtId="43" fontId="45" fillId="5" borderId="24" xfId="0" applyNumberFormat="1" applyFont="1" applyFill="1" applyBorder="1" applyAlignment="1" applyProtection="1">
      <alignment vertical="center" wrapText="1"/>
      <protection locked="0"/>
    </xf>
    <xf numFmtId="43" fontId="45" fillId="5" borderId="11" xfId="0" applyNumberFormat="1" applyFont="1" applyFill="1" applyBorder="1" applyAlignment="1" applyProtection="1">
      <alignment vertical="center" wrapText="1"/>
      <protection locked="0"/>
    </xf>
    <xf numFmtId="0" fontId="25" fillId="2" borderId="36" xfId="0" applyFont="1" applyFill="1" applyBorder="1" applyAlignment="1" applyProtection="1">
      <alignment vertical="center"/>
      <protection locked="0"/>
    </xf>
    <xf numFmtId="0" fontId="25" fillId="2" borderId="23" xfId="0" applyFont="1" applyFill="1" applyBorder="1" applyAlignment="1" applyProtection="1">
      <alignment vertical="center"/>
      <protection locked="0"/>
    </xf>
    <xf numFmtId="0" fontId="20" fillId="0" borderId="0" xfId="0" applyFont="1" applyBorder="1" applyAlignment="1" applyProtection="1">
      <alignment horizontal="center" vertical="center"/>
      <protection hidden="1"/>
    </xf>
    <xf numFmtId="0" fontId="18" fillId="0" borderId="0" xfId="0" applyFont="1" applyBorder="1" applyAlignment="1" applyProtection="1">
      <alignment horizontal="center" vertical="center"/>
      <protection hidden="1"/>
    </xf>
    <xf numFmtId="0" fontId="1" fillId="0" borderId="20" xfId="0" applyFont="1" applyBorder="1" applyAlignment="1" applyProtection="1">
      <alignment horizontal="left" vertical="top" wrapText="1"/>
      <protection hidden="1"/>
    </xf>
    <xf numFmtId="0" fontId="1" fillId="0" borderId="30" xfId="0" applyFont="1" applyBorder="1" applyAlignment="1" applyProtection="1">
      <alignment horizontal="left" vertical="top" wrapText="1"/>
      <protection hidden="1"/>
    </xf>
  </cellXfs>
  <cellStyles count="4">
    <cellStyle name="Comma" xfId="2" builtinId="3"/>
    <cellStyle name="Hyperlink" xfId="1" builtinId="8"/>
    <cellStyle name="Normal" xfId="0" builtinId="0"/>
    <cellStyle name="Percent" xfId="3" builtinId="5"/>
  </cellStyles>
  <dxfs count="1">
    <dxf>
      <font>
        <color theme="1"/>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3</xdr:col>
      <xdr:colOff>962025</xdr:colOff>
      <xdr:row>63</xdr:row>
      <xdr:rowOff>9525</xdr:rowOff>
    </xdr:from>
    <xdr:to>
      <xdr:col>7</xdr:col>
      <xdr:colOff>228600</xdr:colOff>
      <xdr:row>63</xdr:row>
      <xdr:rowOff>9525</xdr:rowOff>
    </xdr:to>
    <xdr:sp macro="" textlink="">
      <xdr:nvSpPr>
        <xdr:cNvPr id="2" name="Line 5"/>
        <xdr:cNvSpPr>
          <a:spLocks noChangeShapeType="1"/>
        </xdr:cNvSpPr>
      </xdr:nvSpPr>
      <xdr:spPr bwMode="auto">
        <a:xfrm flipV="1">
          <a:off x="2057400" y="11325225"/>
          <a:ext cx="14478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971549</xdr:colOff>
      <xdr:row>63</xdr:row>
      <xdr:rowOff>9526</xdr:rowOff>
    </xdr:from>
    <xdr:to>
      <xdr:col>10</xdr:col>
      <xdr:colOff>19049</xdr:colOff>
      <xdr:row>63</xdr:row>
      <xdr:rowOff>19050</xdr:rowOff>
    </xdr:to>
    <xdr:sp macro="" textlink="">
      <xdr:nvSpPr>
        <xdr:cNvPr id="3" name="Line 5"/>
        <xdr:cNvSpPr>
          <a:spLocks noChangeShapeType="1"/>
        </xdr:cNvSpPr>
      </xdr:nvSpPr>
      <xdr:spPr bwMode="auto">
        <a:xfrm flipV="1">
          <a:off x="4248149" y="11506201"/>
          <a:ext cx="923925" cy="952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19050</xdr:colOff>
      <xdr:row>63</xdr:row>
      <xdr:rowOff>9525</xdr:rowOff>
    </xdr:from>
    <xdr:to>
      <xdr:col>13</xdr:col>
      <xdr:colOff>104775</xdr:colOff>
      <xdr:row>63</xdr:row>
      <xdr:rowOff>9525</xdr:rowOff>
    </xdr:to>
    <xdr:sp macro="" textlink="">
      <xdr:nvSpPr>
        <xdr:cNvPr id="4" name="Line 5"/>
        <xdr:cNvSpPr>
          <a:spLocks noChangeShapeType="1"/>
        </xdr:cNvSpPr>
      </xdr:nvSpPr>
      <xdr:spPr bwMode="auto">
        <a:xfrm flipV="1">
          <a:off x="5448300" y="11506200"/>
          <a:ext cx="15144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581024</xdr:colOff>
      <xdr:row>63</xdr:row>
      <xdr:rowOff>9525</xdr:rowOff>
    </xdr:from>
    <xdr:to>
      <xdr:col>3</xdr:col>
      <xdr:colOff>752474</xdr:colOff>
      <xdr:row>63</xdr:row>
      <xdr:rowOff>19050</xdr:rowOff>
    </xdr:to>
    <xdr:sp macro="" textlink="">
      <xdr:nvSpPr>
        <xdr:cNvPr id="5" name="Line 5"/>
        <xdr:cNvSpPr>
          <a:spLocks noChangeShapeType="1"/>
        </xdr:cNvSpPr>
      </xdr:nvSpPr>
      <xdr:spPr bwMode="auto">
        <a:xfrm>
          <a:off x="581024" y="11325225"/>
          <a:ext cx="1266825"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xdr:col>
      <xdr:colOff>123825</xdr:colOff>
      <xdr:row>1</xdr:row>
      <xdr:rowOff>95250</xdr:rowOff>
    </xdr:from>
    <xdr:to>
      <xdr:col>3</xdr:col>
      <xdr:colOff>657225</xdr:colOff>
      <xdr:row>4</xdr:row>
      <xdr:rowOff>123825</xdr:rowOff>
    </xdr:to>
    <xdr:pic>
      <xdr:nvPicPr>
        <xdr:cNvPr id="6" name="Picture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0600" y="285750"/>
          <a:ext cx="762000" cy="762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hyperlink" Target="https://exceljet.net/formula/vlookup-with-multiple-critiera"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2:V98"/>
  <sheetViews>
    <sheetView showGridLines="0" tabSelected="1" zoomScaleNormal="100" workbookViewId="0">
      <selection activeCell="C2" sqref="C2:N2"/>
    </sheetView>
  </sheetViews>
  <sheetFormatPr defaultRowHeight="15" x14ac:dyDescent="0.25"/>
  <cols>
    <col min="1" max="1" width="9.140625" style="5"/>
    <col min="2" max="2" width="3.85546875" style="4" customWidth="1"/>
    <col min="3" max="3" width="3.42578125" style="5" customWidth="1"/>
    <col min="4" max="4" width="14.7109375" style="5" customWidth="1"/>
    <col min="5" max="6" width="6.7109375" style="5" customWidth="1"/>
    <col min="7" max="7" width="4.5703125" style="5" customWidth="1"/>
    <col min="8" max="8" width="14.7109375" style="5" customWidth="1"/>
    <col min="9" max="9" width="10.28515625" style="5" customWidth="1"/>
    <col min="10" max="10" width="7.5703125" style="5" customWidth="1"/>
    <col min="11" max="11" width="5.140625" style="5" customWidth="1"/>
    <col min="12" max="12" width="16" style="5" customWidth="1"/>
    <col min="13" max="13" width="8" style="5" customWidth="1"/>
    <col min="14" max="14" width="3.7109375" style="5" bestFit="1" customWidth="1"/>
    <col min="15" max="15" width="9.140625" style="5"/>
    <col min="16" max="17" width="9.140625" style="5" hidden="1" customWidth="1"/>
    <col min="18" max="18" width="9.28515625" style="5" hidden="1" customWidth="1"/>
    <col min="19" max="19" width="11" style="5" hidden="1" customWidth="1"/>
    <col min="20" max="20" width="11.42578125" style="5" hidden="1" customWidth="1"/>
    <col min="21" max="22" width="9.140625" style="5" hidden="1" customWidth="1"/>
    <col min="23" max="16384" width="9.140625" style="5"/>
  </cols>
  <sheetData>
    <row r="2" spans="2:15" ht="24.75" customHeight="1" x14ac:dyDescent="0.25">
      <c r="C2" s="173" t="s">
        <v>8</v>
      </c>
      <c r="D2" s="173"/>
      <c r="E2" s="173"/>
      <c r="F2" s="173"/>
      <c r="G2" s="173"/>
      <c r="H2" s="173"/>
      <c r="I2" s="173"/>
      <c r="J2" s="173"/>
      <c r="K2" s="173"/>
      <c r="L2" s="173"/>
      <c r="M2" s="173"/>
      <c r="N2" s="173"/>
    </row>
    <row r="3" spans="2:15" ht="16.5" customHeight="1" x14ac:dyDescent="0.25">
      <c r="C3" s="174" t="s">
        <v>2276</v>
      </c>
      <c r="D3" s="174"/>
      <c r="E3" s="174"/>
      <c r="F3" s="174"/>
      <c r="G3" s="174"/>
      <c r="H3" s="174"/>
      <c r="I3" s="174"/>
      <c r="J3" s="174"/>
      <c r="K3" s="174"/>
      <c r="L3" s="174"/>
      <c r="M3" s="174"/>
      <c r="N3" s="174"/>
    </row>
    <row r="4" spans="2:15" ht="16.5" customHeight="1" x14ac:dyDescent="0.25">
      <c r="C4" s="6"/>
      <c r="D4" s="6"/>
      <c r="E4" s="182" t="s">
        <v>85</v>
      </c>
      <c r="F4" s="182"/>
      <c r="G4" s="182"/>
      <c r="H4" s="182"/>
      <c r="I4" s="7" t="s">
        <v>83</v>
      </c>
      <c r="J4" s="59">
        <v>0</v>
      </c>
      <c r="K4" s="6"/>
      <c r="L4" s="6"/>
      <c r="M4" s="6"/>
      <c r="N4" s="6"/>
    </row>
    <row r="5" spans="2:15" x14ac:dyDescent="0.25">
      <c r="C5" s="158" t="s">
        <v>28</v>
      </c>
      <c r="D5" s="158"/>
      <c r="E5" s="158"/>
      <c r="F5" s="158"/>
      <c r="G5" s="158"/>
      <c r="H5" s="158"/>
      <c r="I5" s="158"/>
      <c r="J5" s="158"/>
      <c r="K5" s="158"/>
      <c r="L5" s="158"/>
      <c r="M5" s="158"/>
      <c r="N5" s="158"/>
    </row>
    <row r="6" spans="2:15" ht="21" customHeight="1" x14ac:dyDescent="0.25">
      <c r="C6" s="8"/>
      <c r="D6" s="8"/>
      <c r="E6" s="8"/>
      <c r="F6" s="8"/>
      <c r="G6" s="8"/>
      <c r="H6" s="8"/>
      <c r="I6" s="8"/>
      <c r="J6" s="8"/>
    </row>
    <row r="7" spans="2:15" s="11" customFormat="1" ht="19.5" customHeight="1" x14ac:dyDescent="0.25">
      <c r="B7" s="9"/>
      <c r="C7" s="9" t="s">
        <v>33</v>
      </c>
      <c r="D7" s="9"/>
      <c r="E7" s="183"/>
      <c r="F7" s="183"/>
      <c r="G7" s="183"/>
      <c r="H7" s="183"/>
      <c r="I7" s="183"/>
      <c r="J7" s="10" t="s">
        <v>74</v>
      </c>
      <c r="K7" s="10"/>
      <c r="L7" s="183"/>
      <c r="M7" s="183"/>
      <c r="N7" s="183"/>
      <c r="O7" s="9"/>
    </row>
    <row r="8" spans="2:15" s="11" customFormat="1" ht="22.5" customHeight="1" x14ac:dyDescent="0.25">
      <c r="B8" s="12">
        <v>1</v>
      </c>
      <c r="C8" s="13" t="s">
        <v>2261</v>
      </c>
      <c r="D8" s="14"/>
      <c r="E8" s="184"/>
      <c r="F8" s="184"/>
      <c r="G8" s="184"/>
      <c r="H8" s="184"/>
      <c r="I8" s="184"/>
      <c r="J8" s="184"/>
      <c r="K8" s="184"/>
      <c r="L8" s="14" t="s">
        <v>75</v>
      </c>
      <c r="M8" s="185"/>
      <c r="N8" s="185"/>
      <c r="O8" s="14"/>
    </row>
    <row r="9" spans="2:15" ht="25.5" customHeight="1" x14ac:dyDescent="0.3">
      <c r="B9" s="4">
        <v>2</v>
      </c>
      <c r="C9" s="112" t="s">
        <v>2260</v>
      </c>
      <c r="D9" s="15"/>
      <c r="E9" s="186" t="str">
        <f>IFERROR(VLOOKUP(E8,N!$B$2:$D$1900,3,FALSE),"Please put your valid ID in the No. 1 Field!!")</f>
        <v>Please put your valid ID in the No. 1 Field!!</v>
      </c>
      <c r="F9" s="186"/>
      <c r="G9" s="186"/>
      <c r="H9" s="186"/>
      <c r="I9" s="186"/>
      <c r="J9" s="186"/>
      <c r="K9" s="186"/>
      <c r="L9" s="16" t="s">
        <v>76</v>
      </c>
      <c r="M9" s="185"/>
      <c r="N9" s="185"/>
      <c r="O9" s="15"/>
    </row>
    <row r="10" spans="2:15" ht="22.5" customHeight="1" x14ac:dyDescent="0.25">
      <c r="B10" s="4">
        <v>3</v>
      </c>
      <c r="C10" s="15" t="s">
        <v>79</v>
      </c>
      <c r="D10" s="15"/>
      <c r="E10" s="15"/>
      <c r="F10" s="15"/>
      <c r="G10" s="15"/>
      <c r="H10" s="15"/>
      <c r="I10" s="64" t="s">
        <v>80</v>
      </c>
      <c r="J10" s="15"/>
      <c r="K10" s="15"/>
    </row>
    <row r="11" spans="2:15" ht="9" customHeight="1" x14ac:dyDescent="0.25">
      <c r="C11" s="17"/>
      <c r="D11" s="17"/>
      <c r="E11" s="17"/>
      <c r="F11" s="17"/>
      <c r="G11" s="17"/>
      <c r="H11" s="17"/>
      <c r="I11" s="17"/>
      <c r="J11" s="17"/>
    </row>
    <row r="12" spans="2:15" ht="19.5" customHeight="1" thickBot="1" x14ac:dyDescent="0.3">
      <c r="C12" s="18" t="s">
        <v>0</v>
      </c>
      <c r="D12" s="19"/>
      <c r="E12" s="19"/>
      <c r="F12" s="20"/>
      <c r="G12" s="20"/>
      <c r="H12" s="20"/>
      <c r="I12" s="20"/>
      <c r="J12" s="20"/>
      <c r="M12" s="21"/>
    </row>
    <row r="13" spans="2:15" ht="17.25" customHeight="1" thickBot="1" x14ac:dyDescent="0.3">
      <c r="C13" s="178" t="s">
        <v>1</v>
      </c>
      <c r="D13" s="179"/>
      <c r="E13" s="180" t="s">
        <v>81</v>
      </c>
      <c r="F13" s="181"/>
      <c r="G13" s="178" t="s">
        <v>1</v>
      </c>
      <c r="H13" s="179"/>
      <c r="I13" s="180" t="s">
        <v>81</v>
      </c>
      <c r="J13" s="181"/>
      <c r="K13" s="178" t="s">
        <v>1</v>
      </c>
      <c r="L13" s="179"/>
      <c r="M13" s="180" t="s">
        <v>81</v>
      </c>
      <c r="N13" s="181"/>
    </row>
    <row r="14" spans="2:15" ht="31.5" customHeight="1" thickBot="1" x14ac:dyDescent="0.3">
      <c r="C14" s="22" t="s">
        <v>9</v>
      </c>
      <c r="D14" s="93"/>
      <c r="E14" s="126" t="s">
        <v>80</v>
      </c>
      <c r="F14" s="127"/>
      <c r="G14" s="22" t="s">
        <v>13</v>
      </c>
      <c r="H14" s="93"/>
      <c r="I14" s="126" t="s">
        <v>80</v>
      </c>
      <c r="J14" s="127"/>
      <c r="K14" s="22" t="s">
        <v>18</v>
      </c>
      <c r="L14" s="93"/>
      <c r="M14" s="126" t="s">
        <v>80</v>
      </c>
      <c r="N14" s="127"/>
    </row>
    <row r="15" spans="2:15" ht="31.5" customHeight="1" thickBot="1" x14ac:dyDescent="0.3">
      <c r="C15" s="23" t="s">
        <v>10</v>
      </c>
      <c r="D15" s="91"/>
      <c r="E15" s="126" t="s">
        <v>80</v>
      </c>
      <c r="F15" s="127"/>
      <c r="G15" s="23" t="s">
        <v>14</v>
      </c>
      <c r="H15" s="91"/>
      <c r="I15" s="126" t="s">
        <v>80</v>
      </c>
      <c r="J15" s="127"/>
      <c r="K15" s="23" t="s">
        <v>19</v>
      </c>
      <c r="L15" s="91"/>
      <c r="M15" s="126" t="s">
        <v>80</v>
      </c>
      <c r="N15" s="127"/>
    </row>
    <row r="16" spans="2:15" ht="31.5" customHeight="1" thickBot="1" x14ac:dyDescent="0.3">
      <c r="C16" s="23" t="s">
        <v>11</v>
      </c>
      <c r="D16" s="91"/>
      <c r="E16" s="126" t="s">
        <v>80</v>
      </c>
      <c r="F16" s="127"/>
      <c r="G16" s="23" t="s">
        <v>16</v>
      </c>
      <c r="H16" s="91"/>
      <c r="I16" s="126" t="s">
        <v>80</v>
      </c>
      <c r="J16" s="127"/>
      <c r="K16" s="23" t="s">
        <v>20</v>
      </c>
      <c r="L16" s="91"/>
      <c r="M16" s="126" t="s">
        <v>80</v>
      </c>
      <c r="N16" s="127"/>
    </row>
    <row r="17" spans="2:22" ht="31.5" customHeight="1" thickBot="1" x14ac:dyDescent="0.3">
      <c r="C17" s="24" t="s">
        <v>12</v>
      </c>
      <c r="D17" s="92"/>
      <c r="E17" s="126" t="s">
        <v>80</v>
      </c>
      <c r="F17" s="127"/>
      <c r="G17" s="24" t="s">
        <v>17</v>
      </c>
      <c r="H17" s="92"/>
      <c r="I17" s="126" t="s">
        <v>80</v>
      </c>
      <c r="J17" s="127"/>
      <c r="K17" s="24" t="s">
        <v>21</v>
      </c>
      <c r="L17" s="92"/>
      <c r="M17" s="126" t="s">
        <v>80</v>
      </c>
      <c r="N17" s="127"/>
    </row>
    <row r="18" spans="2:22" ht="33.75" customHeight="1" thickBot="1" x14ac:dyDescent="0.3">
      <c r="C18" s="187" t="s">
        <v>29</v>
      </c>
      <c r="D18" s="188"/>
      <c r="E18" s="188"/>
      <c r="F18" s="188"/>
      <c r="G18" s="188"/>
      <c r="H18" s="188"/>
      <c r="I18" s="188"/>
      <c r="J18" s="188"/>
      <c r="K18" s="188"/>
      <c r="L18" s="188"/>
      <c r="M18" s="188"/>
      <c r="N18" s="189"/>
    </row>
    <row r="19" spans="2:22" ht="9" customHeight="1" x14ac:dyDescent="0.25">
      <c r="C19" s="16"/>
      <c r="D19" s="16"/>
      <c r="E19" s="25"/>
      <c r="F19" s="25"/>
      <c r="G19" s="25"/>
      <c r="H19" s="25"/>
      <c r="I19" s="26"/>
      <c r="J19" s="26"/>
    </row>
    <row r="20" spans="2:22" ht="19.5" customHeight="1" thickBot="1" x14ac:dyDescent="0.3">
      <c r="B20" s="27">
        <v>4</v>
      </c>
      <c r="C20" s="190" t="s">
        <v>129</v>
      </c>
      <c r="D20" s="190"/>
      <c r="E20" s="190"/>
      <c r="F20" s="190"/>
      <c r="G20" s="190"/>
      <c r="H20" s="190"/>
      <c r="I20" s="190"/>
      <c r="J20" s="190"/>
      <c r="K20" s="190"/>
      <c r="L20" s="190"/>
      <c r="M20" s="190"/>
      <c r="N20" s="190"/>
    </row>
    <row r="21" spans="2:22" ht="36" customHeight="1" thickBot="1" x14ac:dyDescent="0.3">
      <c r="C21" s="178" t="s">
        <v>1</v>
      </c>
      <c r="D21" s="179"/>
      <c r="E21" s="180" t="s">
        <v>4</v>
      </c>
      <c r="F21" s="191"/>
      <c r="G21" s="191"/>
      <c r="H21" s="191"/>
      <c r="I21" s="191"/>
      <c r="J21" s="191"/>
      <c r="K21" s="192"/>
      <c r="L21" s="28" t="s">
        <v>2</v>
      </c>
      <c r="M21" s="193" t="s">
        <v>82</v>
      </c>
      <c r="N21" s="194"/>
    </row>
    <row r="22" spans="2:22" ht="36" customHeight="1" x14ac:dyDescent="0.25">
      <c r="C22" s="29" t="s">
        <v>9</v>
      </c>
      <c r="D22" s="103"/>
      <c r="E22" s="175">
        <f>IFERROR(VLOOKUP($L$7&amp;D22,P!$H$2:$J$1201,2,FALSE),"")</f>
        <v>0</v>
      </c>
      <c r="F22" s="176"/>
      <c r="G22" s="176"/>
      <c r="H22" s="176"/>
      <c r="I22" s="176"/>
      <c r="J22" s="176"/>
      <c r="K22" s="177"/>
      <c r="L22" s="107">
        <f>IFERROR(VLOOKUP($L$7&amp;D22,P!$H$2:$J$1201,3,FALSE),"")</f>
        <v>0</v>
      </c>
      <c r="M22" s="164" t="s">
        <v>96</v>
      </c>
      <c r="N22" s="165"/>
    </row>
    <row r="23" spans="2:22" ht="36" customHeight="1" x14ac:dyDescent="0.25">
      <c r="C23" s="23" t="s">
        <v>10</v>
      </c>
      <c r="D23" s="104"/>
      <c r="E23" s="161">
        <f>IFERROR(VLOOKUP($L$7&amp;D23,P!$H$2:$J$1201,2,FALSE),"")</f>
        <v>0</v>
      </c>
      <c r="F23" s="162"/>
      <c r="G23" s="162"/>
      <c r="H23" s="162"/>
      <c r="I23" s="162"/>
      <c r="J23" s="162"/>
      <c r="K23" s="163"/>
      <c r="L23" s="107">
        <f>IFERROR(VLOOKUP($L$7&amp;D23,P!$H$2:$J$1201,3,FALSE),"")</f>
        <v>0</v>
      </c>
      <c r="M23" s="164" t="s">
        <v>96</v>
      </c>
      <c r="N23" s="165"/>
    </row>
    <row r="24" spans="2:22" ht="36" customHeight="1" x14ac:dyDescent="0.25">
      <c r="C24" s="23" t="s">
        <v>11</v>
      </c>
      <c r="D24" s="104"/>
      <c r="E24" s="161">
        <f>IFERROR(VLOOKUP($L$7&amp;D24,P!$H$2:$J$1201,2,FALSE),"")</f>
        <v>0</v>
      </c>
      <c r="F24" s="162"/>
      <c r="G24" s="162"/>
      <c r="H24" s="162"/>
      <c r="I24" s="162"/>
      <c r="J24" s="162"/>
      <c r="K24" s="163"/>
      <c r="L24" s="107">
        <f>IFERROR(VLOOKUP($L$7&amp;D24,P!$H$2:$J$1201,3,FALSE),"")</f>
        <v>0</v>
      </c>
      <c r="M24" s="164" t="s">
        <v>96</v>
      </c>
      <c r="N24" s="165"/>
    </row>
    <row r="25" spans="2:22" ht="36" customHeight="1" x14ac:dyDescent="0.25">
      <c r="C25" s="23" t="s">
        <v>12</v>
      </c>
      <c r="D25" s="104"/>
      <c r="E25" s="161">
        <f>IFERROR(VLOOKUP($L$7&amp;D25,P!$H$2:$J$1201,2,FALSE),"")</f>
        <v>0</v>
      </c>
      <c r="F25" s="162"/>
      <c r="G25" s="162"/>
      <c r="H25" s="162"/>
      <c r="I25" s="162"/>
      <c r="J25" s="162"/>
      <c r="K25" s="163"/>
      <c r="L25" s="107">
        <f>IFERROR(VLOOKUP($L$7&amp;D25,P!$H$2:$J$1201,3,FALSE),"")</f>
        <v>0</v>
      </c>
      <c r="M25" s="164" t="s">
        <v>96</v>
      </c>
      <c r="N25" s="165"/>
    </row>
    <row r="26" spans="2:22" ht="36" customHeight="1" x14ac:dyDescent="0.25">
      <c r="C26" s="23" t="s">
        <v>13</v>
      </c>
      <c r="D26" s="104"/>
      <c r="E26" s="161">
        <f>IFERROR(VLOOKUP($L$7&amp;D26,P!$H$2:$J$1201,2,FALSE),"")</f>
        <v>0</v>
      </c>
      <c r="F26" s="162"/>
      <c r="G26" s="162"/>
      <c r="H26" s="162"/>
      <c r="I26" s="162"/>
      <c r="J26" s="162"/>
      <c r="K26" s="163"/>
      <c r="L26" s="107">
        <f>IFERROR(VLOOKUP($L$7&amp;D26,P!$H$2:$J$1201,3,FALSE),"")</f>
        <v>0</v>
      </c>
      <c r="M26" s="164" t="s">
        <v>96</v>
      </c>
      <c r="N26" s="165"/>
    </row>
    <row r="27" spans="2:22" ht="36" customHeight="1" thickBot="1" x14ac:dyDescent="0.3">
      <c r="C27" s="24" t="s">
        <v>14</v>
      </c>
      <c r="D27" s="105"/>
      <c r="E27" s="161">
        <f>IFERROR(VLOOKUP($L$7&amp;D27,P!$H$2:$J$1201,2,FALSE),"")</f>
        <v>0</v>
      </c>
      <c r="F27" s="162"/>
      <c r="G27" s="162"/>
      <c r="H27" s="162"/>
      <c r="I27" s="162"/>
      <c r="J27" s="162"/>
      <c r="K27" s="163"/>
      <c r="L27" s="107">
        <f>IFERROR(VLOOKUP($L$7&amp;D27,P!$H$2:$J$1201,3,FALSE),"")</f>
        <v>0</v>
      </c>
      <c r="M27" s="219" t="s">
        <v>96</v>
      </c>
      <c r="N27" s="220"/>
    </row>
    <row r="28" spans="2:22" ht="31.5" customHeight="1" x14ac:dyDescent="0.25">
      <c r="B28" s="170" t="s">
        <v>147</v>
      </c>
      <c r="C28" s="170"/>
      <c r="D28" s="170"/>
      <c r="E28" s="170"/>
      <c r="F28" s="170"/>
      <c r="G28" s="170"/>
      <c r="H28" s="170"/>
      <c r="I28" s="170"/>
      <c r="J28" s="170"/>
      <c r="K28" s="170"/>
      <c r="L28" s="170"/>
      <c r="M28" s="170"/>
      <c r="N28" s="170"/>
    </row>
    <row r="29" spans="2:22" ht="31.5" customHeight="1" x14ac:dyDescent="0.25">
      <c r="B29" s="170" t="s">
        <v>153</v>
      </c>
      <c r="C29" s="170"/>
      <c r="D29" s="170"/>
      <c r="E29" s="170"/>
      <c r="F29" s="170"/>
      <c r="G29" s="170"/>
      <c r="H29" s="170"/>
      <c r="I29" s="170"/>
      <c r="J29" s="170"/>
      <c r="K29" s="170"/>
      <c r="L29" s="170"/>
      <c r="M29" s="170"/>
      <c r="N29" s="170"/>
    </row>
    <row r="30" spans="2:22" ht="22.5" customHeight="1" x14ac:dyDescent="0.25">
      <c r="B30" s="170" t="s">
        <v>146</v>
      </c>
      <c r="C30" s="170"/>
      <c r="D30" s="170"/>
      <c r="E30" s="170"/>
      <c r="F30" s="170"/>
      <c r="G30" s="170"/>
      <c r="H30" s="170"/>
      <c r="I30" s="170"/>
      <c r="J30" s="170"/>
      <c r="K30" s="170"/>
      <c r="L30" s="170"/>
      <c r="M30" s="170"/>
    </row>
    <row r="31" spans="2:22" ht="22.5" customHeight="1" x14ac:dyDescent="0.25">
      <c r="B31" s="71">
        <v>5</v>
      </c>
      <c r="C31" s="71" t="s">
        <v>100</v>
      </c>
      <c r="D31" s="71"/>
      <c r="E31" s="71"/>
      <c r="F31" s="71"/>
      <c r="G31" s="128">
        <f>COUNTIF(L22:L27,"0.00")</f>
        <v>6</v>
      </c>
      <c r="H31" s="128"/>
      <c r="I31" s="71"/>
      <c r="J31" s="71"/>
      <c r="P31" s="77">
        <f>G31*2000</f>
        <v>12000</v>
      </c>
      <c r="R31" s="99" t="s">
        <v>135</v>
      </c>
      <c r="S31" s="99" t="s">
        <v>103</v>
      </c>
      <c r="T31" s="99" t="s">
        <v>131</v>
      </c>
      <c r="U31" s="99" t="s">
        <v>132</v>
      </c>
      <c r="V31" s="99" t="s">
        <v>133</v>
      </c>
    </row>
    <row r="32" spans="2:22" ht="25.5" customHeight="1" x14ac:dyDescent="0.25">
      <c r="B32" s="4">
        <v>6</v>
      </c>
      <c r="C32" s="129" t="s">
        <v>97</v>
      </c>
      <c r="D32" s="129"/>
      <c r="E32" s="129"/>
      <c r="F32" s="129"/>
      <c r="G32" s="128">
        <f ca="1">SUMIF(M22:N27,"Regular/Drop",L22:L27)</f>
        <v>0</v>
      </c>
      <c r="H32" s="128"/>
      <c r="I32" s="129"/>
      <c r="J32" s="129"/>
      <c r="K32" s="129"/>
      <c r="L32" s="129"/>
      <c r="P32" s="77">
        <v>2150</v>
      </c>
      <c r="R32" s="99">
        <f>2000</f>
        <v>2000</v>
      </c>
      <c r="S32" s="99" t="str">
        <f>IFERROR(VLOOKUP($L$7,'C'!$A$2:$F$15,2,FALSE),"")</f>
        <v/>
      </c>
      <c r="T32" s="99" t="str">
        <f>IFERROR(VLOOKUP($L$7,'C'!$A$2:$F$15,3,FALSE),"")</f>
        <v/>
      </c>
      <c r="U32" s="99" t="str">
        <f>IFERROR(VLOOKUP($L$7,'C'!$A$2:$F$15,4,FALSE),"")</f>
        <v/>
      </c>
      <c r="V32" s="99" t="str">
        <f>IFERROR(VLOOKUP($L$7,'C'!$A$2:$F$15,5,FALSE),"")</f>
        <v/>
      </c>
    </row>
    <row r="33" spans="2:16" ht="25.5" customHeight="1" x14ac:dyDescent="0.3">
      <c r="B33" s="71">
        <v>7</v>
      </c>
      <c r="C33" s="129" t="s">
        <v>98</v>
      </c>
      <c r="D33" s="129"/>
      <c r="E33" s="129"/>
      <c r="F33" s="129"/>
      <c r="G33" s="166">
        <f ca="1">SUMIF(M22:N27,"Fail/Improvement",L22:L27)</f>
        <v>0</v>
      </c>
      <c r="H33" s="166"/>
      <c r="I33" s="75">
        <v>8</v>
      </c>
      <c r="J33" s="31" t="s">
        <v>102</v>
      </c>
      <c r="K33" s="31"/>
      <c r="L33" s="76">
        <f>SUM(L22:L27)</f>
        <v>0</v>
      </c>
      <c r="M33" s="167"/>
      <c r="N33" s="167"/>
      <c r="P33" s="77">
        <v>2150</v>
      </c>
    </row>
    <row r="34" spans="2:16" ht="25.5" customHeight="1" x14ac:dyDescent="0.25">
      <c r="B34" s="71"/>
      <c r="C34" s="72"/>
      <c r="D34" s="72"/>
      <c r="E34" s="72"/>
      <c r="F34" s="72"/>
      <c r="G34" s="74"/>
      <c r="H34" s="74"/>
      <c r="I34" s="72"/>
      <c r="J34" s="72"/>
      <c r="K34" s="72"/>
      <c r="L34" s="72"/>
    </row>
    <row r="35" spans="2:16" ht="23.25" customHeight="1" x14ac:dyDescent="0.25">
      <c r="B35" s="4">
        <v>9</v>
      </c>
      <c r="C35" s="31" t="s">
        <v>3</v>
      </c>
      <c r="D35" s="31"/>
      <c r="E35" s="130"/>
      <c r="F35" s="130"/>
      <c r="G35" s="130"/>
      <c r="H35" s="130"/>
      <c r="I35" s="130"/>
      <c r="J35" s="130"/>
      <c r="K35" s="130"/>
      <c r="L35" s="130"/>
      <c r="M35" s="130"/>
      <c r="N35" s="130"/>
    </row>
    <row r="36" spans="2:16" ht="15" customHeight="1" x14ac:dyDescent="0.25"/>
    <row r="37" spans="2:16" ht="15" customHeight="1" x14ac:dyDescent="0.25">
      <c r="B37" s="152" t="s">
        <v>32</v>
      </c>
      <c r="C37" s="152"/>
      <c r="D37" s="152"/>
      <c r="E37" s="152"/>
      <c r="F37" s="152"/>
      <c r="G37" s="152"/>
      <c r="H37" s="152"/>
      <c r="I37" s="152"/>
      <c r="J37" s="152"/>
      <c r="K37" s="152"/>
      <c r="L37" s="152"/>
      <c r="M37" s="152"/>
      <c r="N37" s="152"/>
    </row>
    <row r="38" spans="2:16" x14ac:dyDescent="0.25">
      <c r="B38" s="152"/>
      <c r="C38" s="152"/>
      <c r="D38" s="152"/>
      <c r="E38" s="152"/>
      <c r="F38" s="152"/>
      <c r="G38" s="152"/>
      <c r="H38" s="152"/>
      <c r="I38" s="152"/>
      <c r="J38" s="152"/>
      <c r="K38" s="152"/>
      <c r="L38" s="152"/>
      <c r="M38" s="152"/>
      <c r="N38" s="152"/>
    </row>
    <row r="39" spans="2:16" x14ac:dyDescent="0.25">
      <c r="B39" s="152"/>
      <c r="C39" s="152"/>
      <c r="D39" s="152"/>
      <c r="E39" s="152"/>
      <c r="F39" s="152"/>
      <c r="G39" s="152"/>
      <c r="H39" s="152"/>
      <c r="I39" s="152"/>
      <c r="J39" s="152"/>
      <c r="K39" s="152"/>
      <c r="L39" s="152"/>
      <c r="M39" s="152"/>
      <c r="N39" s="152"/>
    </row>
    <row r="40" spans="2:16" ht="12.75" customHeight="1" x14ac:dyDescent="0.25">
      <c r="B40" s="152" t="s">
        <v>31</v>
      </c>
      <c r="C40" s="152"/>
      <c r="D40" s="152"/>
      <c r="E40" s="152"/>
      <c r="F40" s="152"/>
      <c r="G40" s="152"/>
      <c r="H40" s="152"/>
      <c r="I40" s="152"/>
      <c r="J40" s="152"/>
      <c r="K40" s="152"/>
      <c r="L40" s="152"/>
      <c r="M40" s="152"/>
      <c r="N40" s="152"/>
    </row>
    <row r="41" spans="2:16" ht="17.25" customHeight="1" x14ac:dyDescent="0.25">
      <c r="B41" s="152"/>
      <c r="C41" s="152"/>
      <c r="D41" s="152"/>
      <c r="E41" s="152"/>
      <c r="F41" s="152"/>
      <c r="G41" s="152"/>
      <c r="H41" s="152"/>
      <c r="I41" s="152"/>
      <c r="J41" s="152"/>
      <c r="K41" s="152"/>
      <c r="L41" s="152"/>
      <c r="M41" s="152"/>
      <c r="N41" s="152"/>
    </row>
    <row r="42" spans="2:16" ht="17.25" customHeight="1" x14ac:dyDescent="0.25">
      <c r="B42" s="32"/>
      <c r="C42" s="32"/>
      <c r="D42" s="32"/>
      <c r="E42" s="32"/>
      <c r="F42" s="32"/>
      <c r="G42" s="32"/>
      <c r="H42" s="32"/>
      <c r="I42" s="32"/>
      <c r="J42" s="32"/>
      <c r="K42" s="32"/>
      <c r="L42" s="32"/>
      <c r="M42" s="32"/>
      <c r="N42" s="32"/>
    </row>
    <row r="43" spans="2:16" ht="17.25" customHeight="1" x14ac:dyDescent="0.25">
      <c r="B43" s="73">
        <v>10</v>
      </c>
      <c r="C43" s="134" t="s">
        <v>34</v>
      </c>
      <c r="D43" s="134"/>
      <c r="E43" s="32"/>
      <c r="F43" s="32"/>
      <c r="G43" s="32"/>
      <c r="H43" s="32"/>
      <c r="I43" s="32"/>
      <c r="J43" s="32"/>
      <c r="K43" s="32"/>
      <c r="L43" s="32"/>
      <c r="M43" s="32"/>
      <c r="N43" s="32"/>
    </row>
    <row r="44" spans="2:16" ht="17.25" customHeight="1" thickBot="1" x14ac:dyDescent="0.3">
      <c r="B44" s="70"/>
      <c r="C44" s="73"/>
      <c r="D44" s="73"/>
      <c r="E44" s="70"/>
      <c r="F44" s="70"/>
      <c r="G44" s="70"/>
      <c r="H44" s="70"/>
      <c r="I44" s="70"/>
      <c r="J44" s="70"/>
      <c r="K44" s="70"/>
      <c r="L44" s="70"/>
      <c r="M44" s="70"/>
      <c r="N44" s="70"/>
    </row>
    <row r="45" spans="2:16" ht="17.25" customHeight="1" thickBot="1" x14ac:dyDescent="0.3">
      <c r="B45" s="110"/>
      <c r="C45" s="134" t="s">
        <v>99</v>
      </c>
      <c r="D45" s="135"/>
      <c r="E45" s="171">
        <v>0</v>
      </c>
      <c r="F45" s="172"/>
      <c r="G45" s="110"/>
      <c r="H45" s="110"/>
      <c r="I45" s="110"/>
      <c r="J45" s="110"/>
      <c r="K45" s="110"/>
      <c r="L45" s="110"/>
      <c r="M45" s="110"/>
      <c r="N45" s="110"/>
    </row>
    <row r="46" spans="2:16" ht="17.25" customHeight="1" x14ac:dyDescent="0.25">
      <c r="B46" s="110"/>
      <c r="C46" s="109"/>
      <c r="D46" s="109"/>
      <c r="E46" s="110"/>
      <c r="F46" s="110"/>
      <c r="G46" s="110"/>
      <c r="H46" s="110"/>
      <c r="I46" s="110"/>
      <c r="J46" s="110"/>
      <c r="K46" s="110"/>
      <c r="L46" s="110"/>
      <c r="M46" s="110"/>
      <c r="N46" s="110"/>
    </row>
    <row r="47" spans="2:16" ht="17.25" hidden="1" customHeight="1" thickBot="1" x14ac:dyDescent="0.3">
      <c r="B47" s="70"/>
      <c r="C47" s="134" t="s">
        <v>99</v>
      </c>
      <c r="D47" s="135"/>
      <c r="E47" s="168" t="str">
        <f>IFERROR(VLOOKUP(E8&amp;E45,N!$A$2:$C$1900,3,FALSE),"")</f>
        <v/>
      </c>
      <c r="F47" s="169"/>
      <c r="G47" s="70"/>
      <c r="H47" s="70"/>
      <c r="I47" s="70"/>
      <c r="J47" s="70"/>
      <c r="K47" s="70"/>
      <c r="L47" s="70"/>
      <c r="M47" s="70"/>
      <c r="N47" s="70"/>
    </row>
    <row r="48" spans="2:16" ht="17.25" customHeight="1" x14ac:dyDescent="0.25">
      <c r="B48" s="70"/>
      <c r="C48" s="73"/>
      <c r="D48" s="73"/>
      <c r="E48" s="70"/>
      <c r="F48" s="70"/>
      <c r="G48" s="70"/>
      <c r="H48" s="70"/>
      <c r="I48" s="70"/>
      <c r="J48" s="70"/>
      <c r="K48" s="70"/>
      <c r="L48" s="70"/>
      <c r="M48" s="70"/>
      <c r="N48" s="70"/>
    </row>
    <row r="49" spans="2:14" ht="17.25" customHeight="1" thickBot="1" x14ac:dyDescent="0.3">
      <c r="B49" s="70"/>
      <c r="C49" s="73"/>
      <c r="D49" s="73"/>
      <c r="E49" s="70"/>
      <c r="F49" s="70"/>
      <c r="G49" s="70"/>
      <c r="H49" s="70"/>
      <c r="I49" s="70"/>
      <c r="J49" s="70"/>
      <c r="K49" s="70"/>
      <c r="L49" s="70"/>
      <c r="M49" s="70"/>
      <c r="N49" s="70"/>
    </row>
    <row r="50" spans="2:14" ht="23.25" customHeight="1" thickBot="1" x14ac:dyDescent="0.3">
      <c r="B50" s="32"/>
      <c r="C50" s="134" t="s">
        <v>37</v>
      </c>
      <c r="D50" s="135"/>
      <c r="E50" s="217"/>
      <c r="F50" s="218"/>
      <c r="G50" s="32"/>
      <c r="H50" s="33" t="s">
        <v>38</v>
      </c>
      <c r="I50" s="197"/>
      <c r="J50" s="198"/>
      <c r="K50" s="199"/>
      <c r="L50" s="32"/>
      <c r="M50" s="32"/>
      <c r="N50" s="32"/>
    </row>
    <row r="51" spans="2:14" ht="11.25" customHeight="1" thickBot="1" x14ac:dyDescent="0.3">
      <c r="B51" s="32"/>
      <c r="C51" s="136"/>
      <c r="D51" s="136"/>
      <c r="E51" s="32"/>
      <c r="F51" s="32"/>
      <c r="G51" s="32"/>
      <c r="H51" s="32"/>
      <c r="I51" s="32"/>
      <c r="J51" s="32"/>
      <c r="K51" s="32"/>
      <c r="L51" s="32"/>
      <c r="M51" s="32"/>
      <c r="N51" s="32"/>
    </row>
    <row r="52" spans="2:14" ht="27.75" customHeight="1" thickBot="1" x14ac:dyDescent="0.3">
      <c r="B52" s="32"/>
      <c r="C52" s="134" t="s">
        <v>39</v>
      </c>
      <c r="D52" s="152"/>
      <c r="E52" s="153" t="s">
        <v>43</v>
      </c>
      <c r="F52" s="154"/>
      <c r="G52" s="32"/>
      <c r="H52" s="32"/>
      <c r="I52" s="155"/>
      <c r="J52" s="155"/>
      <c r="K52" s="32"/>
      <c r="L52" s="32"/>
      <c r="M52" s="32"/>
      <c r="N52" s="32"/>
    </row>
    <row r="53" spans="2:14" ht="11.25" customHeight="1" thickBot="1" x14ac:dyDescent="0.3">
      <c r="B53" s="32"/>
      <c r="C53" s="34"/>
      <c r="D53" s="35"/>
      <c r="E53" s="35"/>
      <c r="F53" s="35"/>
      <c r="G53" s="32"/>
      <c r="H53" s="32"/>
      <c r="I53" s="35"/>
      <c r="J53" s="35"/>
      <c r="K53" s="32"/>
      <c r="L53" s="32"/>
      <c r="M53" s="32"/>
      <c r="N53" s="32"/>
    </row>
    <row r="54" spans="2:14" ht="22.5" customHeight="1" thickBot="1" x14ac:dyDescent="0.3">
      <c r="B54" s="32"/>
      <c r="C54" s="155" t="s">
        <v>87</v>
      </c>
      <c r="D54" s="136"/>
      <c r="E54" s="137"/>
      <c r="F54" s="138"/>
      <c r="G54" s="139"/>
      <c r="H54" s="33" t="s">
        <v>44</v>
      </c>
      <c r="I54" s="143"/>
      <c r="J54" s="144"/>
      <c r="K54" s="145"/>
      <c r="L54" s="32"/>
      <c r="M54" s="32"/>
      <c r="N54" s="32"/>
    </row>
    <row r="55" spans="2:14" ht="22.5" customHeight="1" x14ac:dyDescent="0.25">
      <c r="B55" s="32"/>
      <c r="C55" s="66" t="s">
        <v>86</v>
      </c>
      <c r="D55" s="65"/>
      <c r="E55" s="35"/>
      <c r="F55" s="35"/>
      <c r="G55" s="32"/>
      <c r="H55" s="33"/>
      <c r="I55" s="32"/>
      <c r="J55" s="32"/>
      <c r="K55" s="32"/>
      <c r="L55" s="32"/>
      <c r="M55" s="32"/>
      <c r="N55" s="32"/>
    </row>
    <row r="56" spans="2:14" ht="15.75" thickBot="1" x14ac:dyDescent="0.3">
      <c r="B56" s="60"/>
      <c r="C56" s="66"/>
      <c r="D56" s="65"/>
      <c r="E56" s="62"/>
      <c r="F56" s="68" t="s">
        <v>93</v>
      </c>
      <c r="G56" s="60"/>
      <c r="H56" s="61"/>
      <c r="I56" s="60"/>
      <c r="J56" s="60"/>
      <c r="K56" s="60"/>
      <c r="L56" s="60"/>
      <c r="M56" s="60"/>
      <c r="N56" s="60"/>
    </row>
    <row r="57" spans="2:14" ht="22.5" customHeight="1" thickBot="1" x14ac:dyDescent="0.3">
      <c r="B57" s="60"/>
      <c r="C57" s="142" t="s">
        <v>88</v>
      </c>
      <c r="D57" s="142"/>
      <c r="E57" s="213" t="s">
        <v>92</v>
      </c>
      <c r="F57" s="214"/>
      <c r="G57" s="214"/>
      <c r="H57" s="215"/>
      <c r="I57" s="60"/>
      <c r="J57" s="60"/>
      <c r="K57" s="60"/>
      <c r="L57" s="60"/>
      <c r="M57" s="60"/>
      <c r="N57" s="60"/>
    </row>
    <row r="58" spans="2:14" ht="11.25" customHeight="1" thickBot="1" x14ac:dyDescent="0.3">
      <c r="B58" s="60"/>
      <c r="C58" s="67"/>
      <c r="D58" s="67"/>
      <c r="E58" s="62"/>
      <c r="F58" s="62"/>
      <c r="G58" s="60"/>
      <c r="H58" s="61"/>
      <c r="I58" s="60"/>
      <c r="J58" s="60"/>
      <c r="K58" s="60"/>
      <c r="L58" s="60"/>
      <c r="M58" s="60"/>
      <c r="N58" s="60"/>
    </row>
    <row r="59" spans="2:14" ht="25.5" customHeight="1" thickBot="1" x14ac:dyDescent="0.3">
      <c r="B59" s="58"/>
      <c r="C59" s="57"/>
      <c r="D59" s="57"/>
      <c r="I59" s="209" t="s">
        <v>24</v>
      </c>
      <c r="J59" s="210"/>
      <c r="K59" s="211"/>
      <c r="L59" s="211"/>
      <c r="M59" s="211"/>
      <c r="N59" s="212"/>
    </row>
    <row r="60" spans="2:14" ht="15" customHeight="1" x14ac:dyDescent="0.25">
      <c r="B60" s="36" t="s">
        <v>15</v>
      </c>
      <c r="C60" s="37"/>
      <c r="D60" s="37"/>
      <c r="I60" s="38"/>
      <c r="J60" s="39"/>
      <c r="K60" s="200" t="s">
        <v>30</v>
      </c>
      <c r="L60" s="201"/>
      <c r="M60" s="201"/>
      <c r="N60" s="202"/>
    </row>
    <row r="61" spans="2:14" x14ac:dyDescent="0.25">
      <c r="I61" s="40"/>
      <c r="J61" s="41"/>
      <c r="K61" s="203" t="str">
        <f ca="1">IFERROR((($G$31*$R$32)+(G32*($S$32*(100%-$E$47)))+($G$33*$S$32)+$T$32+$U$32+$V$32),"Waiver Not Matched")</f>
        <v>Waiver Not Matched</v>
      </c>
      <c r="L61" s="204"/>
      <c r="M61" s="204"/>
      <c r="N61" s="205"/>
    </row>
    <row r="62" spans="2:14" ht="8.25" customHeight="1" x14ac:dyDescent="0.25">
      <c r="I62" s="42"/>
      <c r="J62" s="43"/>
      <c r="K62" s="206"/>
      <c r="L62" s="207"/>
      <c r="M62" s="207"/>
      <c r="N62" s="208"/>
    </row>
    <row r="63" spans="2:14" ht="27" customHeight="1" x14ac:dyDescent="0.25">
      <c r="I63" s="44"/>
      <c r="J63" s="43"/>
      <c r="N63" s="45"/>
    </row>
    <row r="64" spans="2:14" ht="16.5" customHeight="1" x14ac:dyDescent="0.25">
      <c r="B64" s="146" t="s">
        <v>22</v>
      </c>
      <c r="C64" s="146"/>
      <c r="D64" s="146"/>
      <c r="E64" s="147" t="s">
        <v>23</v>
      </c>
      <c r="F64" s="147"/>
      <c r="G64" s="147"/>
      <c r="H64" s="147"/>
      <c r="I64" s="223" t="s">
        <v>27</v>
      </c>
      <c r="J64" s="224"/>
      <c r="K64" s="148" t="s">
        <v>26</v>
      </c>
      <c r="L64" s="148"/>
      <c r="M64" s="148"/>
      <c r="N64" s="149"/>
    </row>
    <row r="65" spans="1:14" s="52" customFormat="1" ht="14.25" customHeight="1" thickBot="1" x14ac:dyDescent="0.3">
      <c r="A65" s="46"/>
      <c r="B65" s="47" t="s">
        <v>25</v>
      </c>
      <c r="C65" s="47"/>
      <c r="D65" s="47"/>
      <c r="E65" s="47" t="s">
        <v>25</v>
      </c>
      <c r="F65" s="47"/>
      <c r="G65" s="47"/>
      <c r="H65" s="47"/>
      <c r="I65" s="48" t="s">
        <v>25</v>
      </c>
      <c r="J65" s="49"/>
      <c r="K65" s="50"/>
      <c r="L65" s="150" t="s">
        <v>25</v>
      </c>
      <c r="M65" s="150"/>
      <c r="N65" s="51"/>
    </row>
    <row r="67" spans="1:14" s="53" customFormat="1" ht="26.25" customHeight="1" x14ac:dyDescent="0.25">
      <c r="B67" s="157" t="s">
        <v>2263</v>
      </c>
      <c r="C67" s="157"/>
      <c r="D67" s="157"/>
      <c r="E67" s="157"/>
      <c r="F67" s="157"/>
      <c r="G67" s="157"/>
      <c r="H67" s="157"/>
      <c r="I67" s="157"/>
      <c r="J67" s="157"/>
      <c r="K67" s="157"/>
      <c r="L67" s="157"/>
      <c r="M67" s="157"/>
      <c r="N67" s="157"/>
    </row>
    <row r="68" spans="1:14" s="52" customFormat="1" x14ac:dyDescent="0.25">
      <c r="B68" s="157"/>
      <c r="C68" s="157"/>
      <c r="D68" s="157"/>
      <c r="E68" s="157"/>
      <c r="F68" s="157"/>
      <c r="G68" s="157"/>
      <c r="H68" s="157"/>
      <c r="I68" s="157"/>
      <c r="J68" s="157"/>
      <c r="K68" s="157"/>
      <c r="L68" s="157"/>
      <c r="M68" s="157"/>
      <c r="N68" s="157"/>
    </row>
    <row r="69" spans="1:14" ht="39" customHeight="1" x14ac:dyDescent="0.25">
      <c r="D69" s="140" t="s">
        <v>45</v>
      </c>
      <c r="E69" s="140"/>
      <c r="F69" s="140"/>
      <c r="G69" s="140"/>
      <c r="H69" s="140"/>
      <c r="J69" s="69"/>
    </row>
    <row r="70" spans="1:14" ht="21" customHeight="1" x14ac:dyDescent="0.25">
      <c r="B70" s="156" t="s">
        <v>64</v>
      </c>
      <c r="C70" s="156"/>
      <c r="D70" s="156"/>
      <c r="E70" s="156"/>
      <c r="F70" s="156"/>
    </row>
    <row r="71" spans="1:14" ht="18.75" x14ac:dyDescent="0.3">
      <c r="A71" s="55"/>
      <c r="B71" s="141" t="s">
        <v>65</v>
      </c>
      <c r="C71" s="141"/>
      <c r="D71" s="141"/>
      <c r="E71" s="141"/>
      <c r="F71" s="141"/>
      <c r="G71" s="141"/>
      <c r="H71" s="141"/>
      <c r="I71" s="129" t="s">
        <v>66</v>
      </c>
      <c r="J71" s="129"/>
      <c r="K71" s="129"/>
      <c r="L71" s="129"/>
      <c r="M71" s="129"/>
      <c r="N71" s="129"/>
    </row>
    <row r="72" spans="1:14" x14ac:dyDescent="0.25">
      <c r="A72" s="55"/>
      <c r="B72" s="56"/>
      <c r="C72" s="55"/>
      <c r="D72" s="55"/>
      <c r="E72" s="55"/>
      <c r="F72" s="55"/>
      <c r="G72" s="55"/>
      <c r="H72" s="55"/>
      <c r="I72" s="55"/>
      <c r="J72" s="55"/>
      <c r="K72" s="55"/>
      <c r="L72" s="55"/>
    </row>
    <row r="73" spans="1:14" x14ac:dyDescent="0.25">
      <c r="A73" s="55"/>
      <c r="B73" s="151" t="s">
        <v>47</v>
      </c>
      <c r="C73" s="151"/>
      <c r="D73" s="151"/>
      <c r="E73" s="5" t="s">
        <v>5</v>
      </c>
    </row>
    <row r="74" spans="1:14" x14ac:dyDescent="0.25">
      <c r="A74" s="55"/>
      <c r="B74" s="131" t="s">
        <v>48</v>
      </c>
      <c r="C74" s="131"/>
      <c r="D74" s="132" t="s">
        <v>67</v>
      </c>
      <c r="E74" s="132"/>
      <c r="F74" s="132"/>
      <c r="G74" s="132"/>
      <c r="H74" s="132"/>
      <c r="I74" s="132"/>
      <c r="J74" s="132"/>
      <c r="K74" s="132"/>
      <c r="L74" s="132"/>
    </row>
    <row r="75" spans="1:14" x14ac:dyDescent="0.25">
      <c r="A75" s="55"/>
      <c r="B75" s="131" t="s">
        <v>51</v>
      </c>
      <c r="C75" s="131"/>
      <c r="D75" s="132" t="s">
        <v>68</v>
      </c>
      <c r="E75" s="132"/>
      <c r="F75" s="132"/>
      <c r="G75" s="132"/>
      <c r="H75" s="132"/>
      <c r="I75" s="132"/>
      <c r="J75" s="132"/>
      <c r="K75" s="132"/>
      <c r="L75" s="132"/>
    </row>
    <row r="76" spans="1:14" x14ac:dyDescent="0.25">
      <c r="A76" s="55"/>
      <c r="B76" s="131" t="s">
        <v>52</v>
      </c>
      <c r="C76" s="131"/>
      <c r="D76" s="132" t="s">
        <v>69</v>
      </c>
      <c r="E76" s="132"/>
      <c r="F76" s="132"/>
      <c r="G76" s="132"/>
      <c r="H76" s="132"/>
      <c r="I76" s="132"/>
      <c r="J76" s="132"/>
      <c r="K76" s="132"/>
      <c r="L76" s="132"/>
    </row>
    <row r="77" spans="1:14" ht="15" customHeight="1" x14ac:dyDescent="0.25">
      <c r="A77" s="55"/>
      <c r="B77" s="131" t="s">
        <v>53</v>
      </c>
      <c r="C77" s="131"/>
      <c r="D77" s="132" t="s">
        <v>70</v>
      </c>
      <c r="E77" s="132"/>
      <c r="F77" s="132"/>
      <c r="G77" s="132"/>
      <c r="H77" s="132"/>
      <c r="I77" s="132"/>
      <c r="J77" s="132"/>
      <c r="K77" s="132"/>
      <c r="L77" s="132"/>
    </row>
    <row r="78" spans="1:14" ht="15" customHeight="1" x14ac:dyDescent="0.25">
      <c r="A78" s="55"/>
      <c r="B78" s="131" t="s">
        <v>54</v>
      </c>
      <c r="C78" s="131"/>
      <c r="D78" s="132" t="s">
        <v>71</v>
      </c>
      <c r="E78" s="132"/>
      <c r="F78" s="132"/>
      <c r="G78" s="132"/>
      <c r="H78" s="132"/>
      <c r="I78" s="132"/>
      <c r="J78" s="132"/>
      <c r="K78" s="132"/>
      <c r="L78" s="132"/>
    </row>
    <row r="79" spans="1:14" x14ac:dyDescent="0.25">
      <c r="A79" s="55"/>
      <c r="B79" s="131" t="s">
        <v>55</v>
      </c>
      <c r="C79" s="131"/>
      <c r="D79" s="132" t="s">
        <v>72</v>
      </c>
      <c r="E79" s="132"/>
      <c r="F79" s="132"/>
      <c r="G79" s="132"/>
      <c r="H79" s="132"/>
      <c r="I79" s="132"/>
      <c r="J79" s="132"/>
      <c r="K79" s="132"/>
      <c r="L79" s="132"/>
    </row>
    <row r="80" spans="1:14" x14ac:dyDescent="0.25">
      <c r="B80" s="158" t="s">
        <v>56</v>
      </c>
      <c r="C80" s="158"/>
      <c r="D80" s="160" t="s">
        <v>73</v>
      </c>
      <c r="E80" s="160"/>
      <c r="F80" s="160"/>
    </row>
    <row r="81" spans="2:14" x14ac:dyDescent="0.25">
      <c r="B81" s="131" t="s">
        <v>57</v>
      </c>
      <c r="C81" s="131"/>
      <c r="D81" s="132" t="s">
        <v>63</v>
      </c>
      <c r="E81" s="132"/>
      <c r="F81" s="132"/>
      <c r="G81" s="132"/>
      <c r="H81" s="132"/>
      <c r="I81" s="132"/>
      <c r="J81" s="132"/>
      <c r="K81" s="132"/>
      <c r="L81" s="132"/>
    </row>
    <row r="83" spans="2:14" ht="27.75" customHeight="1" x14ac:dyDescent="0.25">
      <c r="D83" s="221" t="s">
        <v>36</v>
      </c>
      <c r="E83" s="222"/>
      <c r="F83" s="222"/>
    </row>
    <row r="84" spans="2:14" s="54" customFormat="1" ht="24" customHeight="1" x14ac:dyDescent="0.25">
      <c r="B84" s="159" t="s">
        <v>2262</v>
      </c>
      <c r="C84" s="159"/>
      <c r="D84" s="159"/>
      <c r="E84" s="63"/>
      <c r="F84" s="133" t="s">
        <v>46</v>
      </c>
      <c r="G84" s="133"/>
      <c r="H84" s="133"/>
      <c r="I84" s="216" t="s">
        <v>8</v>
      </c>
      <c r="J84" s="216"/>
      <c r="K84" s="216"/>
      <c r="L84" s="216"/>
      <c r="M84" s="216"/>
      <c r="N84" s="216"/>
    </row>
    <row r="86" spans="2:14" x14ac:dyDescent="0.25">
      <c r="B86" s="151" t="s">
        <v>47</v>
      </c>
      <c r="C86" s="151"/>
      <c r="D86" s="151"/>
      <c r="E86" s="5" t="s">
        <v>5</v>
      </c>
    </row>
    <row r="87" spans="2:14" x14ac:dyDescent="0.25">
      <c r="B87" s="131" t="s">
        <v>48</v>
      </c>
      <c r="C87" s="131"/>
      <c r="D87" s="132" t="s">
        <v>49</v>
      </c>
      <c r="E87" s="132"/>
      <c r="F87" s="132"/>
      <c r="G87" s="132"/>
      <c r="H87" s="132"/>
      <c r="I87" s="132"/>
      <c r="J87" s="132"/>
      <c r="K87" s="132"/>
      <c r="L87" s="132"/>
    </row>
    <row r="88" spans="2:14" x14ac:dyDescent="0.25">
      <c r="B88" s="131" t="s">
        <v>51</v>
      </c>
      <c r="C88" s="131"/>
      <c r="D88" s="132" t="s">
        <v>58</v>
      </c>
      <c r="E88" s="132"/>
      <c r="F88" s="132"/>
      <c r="G88" s="132"/>
      <c r="H88" s="132"/>
      <c r="I88" s="132"/>
      <c r="J88" s="132"/>
      <c r="K88" s="132"/>
      <c r="L88" s="132"/>
    </row>
    <row r="89" spans="2:14" x14ac:dyDescent="0.25">
      <c r="B89" s="131" t="s">
        <v>52</v>
      </c>
      <c r="C89" s="131"/>
      <c r="D89" s="132" t="s">
        <v>59</v>
      </c>
      <c r="E89" s="132"/>
      <c r="F89" s="132"/>
      <c r="G89" s="132"/>
      <c r="H89" s="132"/>
      <c r="I89" s="132"/>
      <c r="J89" s="132"/>
      <c r="K89" s="132"/>
      <c r="L89" s="132"/>
    </row>
    <row r="90" spans="2:14" x14ac:dyDescent="0.25">
      <c r="B90" s="131" t="s">
        <v>53</v>
      </c>
      <c r="C90" s="131"/>
      <c r="D90" s="132" t="s">
        <v>60</v>
      </c>
      <c r="E90" s="132"/>
      <c r="F90" s="132"/>
      <c r="G90" s="132"/>
      <c r="H90" s="132"/>
      <c r="I90" s="132"/>
      <c r="J90" s="132"/>
      <c r="K90" s="132"/>
      <c r="L90" s="132"/>
    </row>
    <row r="91" spans="2:14" x14ac:dyDescent="0.25">
      <c r="B91" s="131" t="s">
        <v>54</v>
      </c>
      <c r="C91" s="131"/>
      <c r="D91" s="132" t="s">
        <v>61</v>
      </c>
      <c r="E91" s="132"/>
      <c r="F91" s="132"/>
      <c r="G91" s="132"/>
      <c r="H91" s="132"/>
      <c r="I91" s="132"/>
      <c r="J91" s="132"/>
      <c r="K91" s="132"/>
      <c r="L91" s="132"/>
    </row>
    <row r="92" spans="2:14" x14ac:dyDescent="0.25">
      <c r="B92" s="131" t="s">
        <v>55</v>
      </c>
      <c r="C92" s="131"/>
      <c r="D92" s="132" t="s">
        <v>62</v>
      </c>
      <c r="E92" s="132"/>
      <c r="F92" s="132"/>
      <c r="G92" s="132"/>
      <c r="H92" s="132"/>
      <c r="I92" s="132"/>
      <c r="J92" s="132"/>
      <c r="K92" s="132"/>
      <c r="L92" s="132"/>
    </row>
    <row r="93" spans="2:14" x14ac:dyDescent="0.25">
      <c r="B93" s="131" t="s">
        <v>56</v>
      </c>
      <c r="C93" s="131"/>
      <c r="D93" s="132" t="s">
        <v>50</v>
      </c>
      <c r="E93" s="132"/>
      <c r="F93" s="132"/>
      <c r="G93" s="132"/>
      <c r="H93" s="132"/>
      <c r="I93" s="132"/>
      <c r="J93" s="132"/>
      <c r="K93" s="132"/>
      <c r="L93" s="132"/>
    </row>
    <row r="94" spans="2:14" x14ac:dyDescent="0.25">
      <c r="B94" s="131" t="s">
        <v>57</v>
      </c>
      <c r="C94" s="131"/>
      <c r="D94" s="132" t="s">
        <v>63</v>
      </c>
      <c r="E94" s="132"/>
      <c r="F94" s="132"/>
      <c r="G94" s="132"/>
      <c r="H94" s="132"/>
      <c r="I94" s="132"/>
      <c r="J94" s="132"/>
      <c r="K94" s="132"/>
      <c r="L94" s="132"/>
    </row>
    <row r="96" spans="2:14" x14ac:dyDescent="0.25">
      <c r="B96" s="30"/>
    </row>
    <row r="97" spans="2:12" ht="18.75" x14ac:dyDescent="0.3">
      <c r="B97" s="125" t="s">
        <v>366</v>
      </c>
      <c r="C97" s="125"/>
      <c r="D97" s="125"/>
      <c r="E97" s="125"/>
      <c r="F97" s="125"/>
      <c r="G97" s="125"/>
      <c r="H97" s="125"/>
      <c r="I97" s="125"/>
      <c r="J97" s="125"/>
      <c r="K97" s="125"/>
      <c r="L97" s="125"/>
    </row>
    <row r="98" spans="2:12" ht="39.75" customHeight="1" x14ac:dyDescent="0.3">
      <c r="B98" s="195" t="s">
        <v>367</v>
      </c>
      <c r="C98" s="196"/>
      <c r="D98" s="196"/>
      <c r="E98" s="196"/>
      <c r="F98" s="196"/>
      <c r="G98" s="196"/>
      <c r="H98" s="196"/>
      <c r="I98" s="196"/>
      <c r="J98" s="196"/>
      <c r="K98" s="196"/>
      <c r="L98" s="196"/>
    </row>
  </sheetData>
  <sheetProtection password="EE47" sheet="1" objects="1" scenarios="1"/>
  <dataConsolidate/>
  <mergeCells count="128">
    <mergeCell ref="B98:L98"/>
    <mergeCell ref="E25:K25"/>
    <mergeCell ref="M25:N25"/>
    <mergeCell ref="I50:K50"/>
    <mergeCell ref="B37:N39"/>
    <mergeCell ref="K60:N60"/>
    <mergeCell ref="K61:N62"/>
    <mergeCell ref="I32:L32"/>
    <mergeCell ref="I59:N59"/>
    <mergeCell ref="C43:D43"/>
    <mergeCell ref="E57:H57"/>
    <mergeCell ref="D74:L74"/>
    <mergeCell ref="B75:C75"/>
    <mergeCell ref="C33:F33"/>
    <mergeCell ref="I84:N84"/>
    <mergeCell ref="E50:F50"/>
    <mergeCell ref="E26:K26"/>
    <mergeCell ref="M26:N26"/>
    <mergeCell ref="E27:K27"/>
    <mergeCell ref="M27:N27"/>
    <mergeCell ref="D83:F83"/>
    <mergeCell ref="B40:N41"/>
    <mergeCell ref="C54:D54"/>
    <mergeCell ref="I64:J64"/>
    <mergeCell ref="C2:N2"/>
    <mergeCell ref="C3:N3"/>
    <mergeCell ref="C5:N5"/>
    <mergeCell ref="E22:K22"/>
    <mergeCell ref="M22:N22"/>
    <mergeCell ref="C13:D13"/>
    <mergeCell ref="E13:F13"/>
    <mergeCell ref="G13:H13"/>
    <mergeCell ref="I13:J13"/>
    <mergeCell ref="K13:L13"/>
    <mergeCell ref="M13:N13"/>
    <mergeCell ref="E4:H4"/>
    <mergeCell ref="E7:I7"/>
    <mergeCell ref="L7:N7"/>
    <mergeCell ref="E8:K8"/>
    <mergeCell ref="M8:N8"/>
    <mergeCell ref="M9:N9"/>
    <mergeCell ref="E9:K9"/>
    <mergeCell ref="C18:N18"/>
    <mergeCell ref="C20:N20"/>
    <mergeCell ref="C21:D21"/>
    <mergeCell ref="E21:K21"/>
    <mergeCell ref="M21:N21"/>
    <mergeCell ref="M17:N17"/>
    <mergeCell ref="E23:K23"/>
    <mergeCell ref="M23:N23"/>
    <mergeCell ref="E24:K24"/>
    <mergeCell ref="M24:N24"/>
    <mergeCell ref="G33:H33"/>
    <mergeCell ref="G31:H31"/>
    <mergeCell ref="M33:N33"/>
    <mergeCell ref="C47:D47"/>
    <mergeCell ref="E47:F47"/>
    <mergeCell ref="B28:N28"/>
    <mergeCell ref="B30:M30"/>
    <mergeCell ref="B29:N29"/>
    <mergeCell ref="C45:D45"/>
    <mergeCell ref="E45:F45"/>
    <mergeCell ref="E52:F52"/>
    <mergeCell ref="I52:J52"/>
    <mergeCell ref="B70:F70"/>
    <mergeCell ref="B67:N68"/>
    <mergeCell ref="B88:C88"/>
    <mergeCell ref="B86:D86"/>
    <mergeCell ref="B80:C80"/>
    <mergeCell ref="B84:D84"/>
    <mergeCell ref="D80:F80"/>
    <mergeCell ref="B89:C89"/>
    <mergeCell ref="B90:C90"/>
    <mergeCell ref="B91:C91"/>
    <mergeCell ref="B92:C92"/>
    <mergeCell ref="D87:L87"/>
    <mergeCell ref="D88:L88"/>
    <mergeCell ref="D89:L89"/>
    <mergeCell ref="D90:L90"/>
    <mergeCell ref="D91:L91"/>
    <mergeCell ref="C50:D50"/>
    <mergeCell ref="C51:D51"/>
    <mergeCell ref="E54:G54"/>
    <mergeCell ref="D69:H69"/>
    <mergeCell ref="D75:L75"/>
    <mergeCell ref="B71:H71"/>
    <mergeCell ref="C57:D57"/>
    <mergeCell ref="I54:K54"/>
    <mergeCell ref="B79:C79"/>
    <mergeCell ref="D79:L79"/>
    <mergeCell ref="B76:C76"/>
    <mergeCell ref="D76:L76"/>
    <mergeCell ref="B77:C77"/>
    <mergeCell ref="D77:L77"/>
    <mergeCell ref="B78:C78"/>
    <mergeCell ref="D78:L78"/>
    <mergeCell ref="B74:C74"/>
    <mergeCell ref="B64:D64"/>
    <mergeCell ref="E64:H64"/>
    <mergeCell ref="K64:N64"/>
    <mergeCell ref="L65:M65"/>
    <mergeCell ref="I71:N71"/>
    <mergeCell ref="B73:D73"/>
    <mergeCell ref="C52:D52"/>
    <mergeCell ref="B97:L97"/>
    <mergeCell ref="E14:F14"/>
    <mergeCell ref="E15:F15"/>
    <mergeCell ref="E16:F16"/>
    <mergeCell ref="E17:F17"/>
    <mergeCell ref="I14:J14"/>
    <mergeCell ref="I15:J15"/>
    <mergeCell ref="I16:J16"/>
    <mergeCell ref="I17:J17"/>
    <mergeCell ref="G32:H32"/>
    <mergeCell ref="C32:F32"/>
    <mergeCell ref="E35:N35"/>
    <mergeCell ref="B81:C81"/>
    <mergeCell ref="D81:L81"/>
    <mergeCell ref="D94:L94"/>
    <mergeCell ref="B93:C93"/>
    <mergeCell ref="B94:C94"/>
    <mergeCell ref="D92:L92"/>
    <mergeCell ref="B87:C87"/>
    <mergeCell ref="D93:L93"/>
    <mergeCell ref="M14:N14"/>
    <mergeCell ref="M15:N15"/>
    <mergeCell ref="M16:N16"/>
    <mergeCell ref="F84:H84"/>
  </mergeCells>
  <dataValidations disablePrompts="1" count="2">
    <dataValidation type="list" allowBlank="1" showInputMessage="1" showErrorMessage="1" sqref="G53">
      <formula1>$A$2:$A$4</formula1>
    </dataValidation>
    <dataValidation showInputMessage="1" showErrorMessage="1" sqref="K52 G52"/>
  </dataValidations>
  <printOptions horizontalCentered="1"/>
  <pageMargins left="0" right="0" top="0.1" bottom="0.1" header="0.3" footer="0"/>
  <pageSetup paperSize="9" scale="85" orientation="portrait" r:id="rId1"/>
  <drawing r:id="rId2"/>
  <legacyDrawing r:id="rId3"/>
  <extLst>
    <ext xmlns:x14="http://schemas.microsoft.com/office/spreadsheetml/2009/9/main" uri="{CCE6A557-97BC-4b89-ADB6-D9C93CAAB3DF}">
      <x14:dataValidations xmlns:xm="http://schemas.microsoft.com/office/excel/2006/main" disablePrompts="1" count="11">
        <x14:dataValidation type="list" allowBlank="1" showInputMessage="1" showErrorMessage="1">
          <x14:formula1>
            <xm:f>S!$A$2:$A$4</xm:f>
          </x14:formula1>
          <xm:sqref>K53</xm:sqref>
        </x14:dataValidation>
        <x14:dataValidation type="list" allowBlank="1" showInputMessage="1" showErrorMessage="1">
          <x14:formula1>
            <xm:f>S!$A$1:$A$3</xm:f>
          </x14:formula1>
          <xm:sqref>E52:F52</xm:sqref>
        </x14:dataValidation>
        <x14:dataValidation type="list" allowBlank="1" showInputMessage="1" showErrorMessage="1">
          <x14:formula1>
            <xm:f>S!$C$1:$C$4</xm:f>
          </x14:formula1>
          <xm:sqref>E4</xm:sqref>
        </x14:dataValidation>
        <x14:dataValidation type="list" showInputMessage="1" showErrorMessage="1">
          <x14:formula1>
            <xm:f>S!$E$1:$E$10</xm:f>
          </x14:formula1>
          <xm:sqref>J4</xm:sqref>
        </x14:dataValidation>
        <x14:dataValidation type="list" allowBlank="1" showInputMessage="1" showErrorMessage="1">
          <x14:formula1>
            <xm:f>S!$G$1:$G$3</xm:f>
          </x14:formula1>
          <xm:sqref>I10</xm:sqref>
        </x14:dataValidation>
        <x14:dataValidation type="list" allowBlank="1" showInputMessage="1" showErrorMessage="1">
          <x14:formula1>
            <xm:f>S!$H$1:$H$3</xm:f>
          </x14:formula1>
          <xm:sqref>E14:F17 I14:J17 M14:N17</xm:sqref>
        </x14:dataValidation>
        <x14:dataValidation type="list" allowBlank="1" showInputMessage="1" showErrorMessage="1">
          <x14:formula1>
            <xm:f>S!$I$1:$I$3</xm:f>
          </x14:formula1>
          <xm:sqref>M22:N27</xm:sqref>
        </x14:dataValidation>
        <x14:dataValidation type="list" allowBlank="1" showInputMessage="1" showErrorMessage="1">
          <x14:formula1>
            <xm:f>S!$J$2:$J$4</xm:f>
          </x14:formula1>
          <xm:sqref>E57</xm:sqref>
        </x14:dataValidation>
        <x14:dataValidation type="list" showInputMessage="1" showErrorMessage="1">
          <x14:formula1>
            <xm:f>OFFSET(P!$A$1,1,0,COUNTA(P!$A:$A)-1,1)</xm:f>
          </x14:formula1>
          <xm:sqref>E7:I7</xm:sqref>
        </x14:dataValidation>
        <x14:dataValidation type="list" showInputMessage="1" showErrorMessage="1">
          <x14:formula1>
            <xm:f>OFFSET(P!$C$1,MATCH($E$7,P!$C:$C,0)-1,1,COUNTIF(P!$C:$C,$E$7),1)</xm:f>
          </x14:formula1>
          <xm:sqref>L7:N7</xm:sqref>
        </x14:dataValidation>
        <x14:dataValidation type="list" showInputMessage="1" showErrorMessage="1">
          <x14:formula1>
            <xm:f>OFFSET(P!$F$1,MATCH($L$7,P!$F:$F,0)-1,1,COUNTIF(P!$F:$F,$L$7),1)</xm:f>
          </x14:formula1>
          <xm:sqref>D22:D27 L14:L17 H14:H17 D14:D17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L13"/>
  <sheetViews>
    <sheetView topLeftCell="M1" workbookViewId="0">
      <selection sqref="A1:L1048576"/>
    </sheetView>
  </sheetViews>
  <sheetFormatPr defaultRowHeight="15" x14ac:dyDescent="0.25"/>
  <cols>
    <col min="1" max="1" width="15" hidden="1" customWidth="1"/>
    <col min="2" max="12" width="9.140625" hidden="1" customWidth="1"/>
    <col min="13" max="14" width="9.140625" customWidth="1"/>
  </cols>
  <sheetData>
    <row r="1" spans="1:10" ht="15.75" thickBot="1" x14ac:dyDescent="0.3">
      <c r="A1" t="s">
        <v>43</v>
      </c>
      <c r="C1" t="s">
        <v>78</v>
      </c>
      <c r="E1">
        <v>0</v>
      </c>
      <c r="G1" t="s">
        <v>80</v>
      </c>
      <c r="H1" t="s">
        <v>80</v>
      </c>
      <c r="I1" t="s">
        <v>96</v>
      </c>
      <c r="J1" t="s">
        <v>89</v>
      </c>
    </row>
    <row r="2" spans="1:10" ht="21" thickBot="1" x14ac:dyDescent="0.35">
      <c r="A2" s="3" t="s">
        <v>35</v>
      </c>
      <c r="C2" t="s">
        <v>84</v>
      </c>
      <c r="E2">
        <v>1</v>
      </c>
      <c r="G2" t="s">
        <v>41</v>
      </c>
      <c r="H2" s="1" t="s">
        <v>7</v>
      </c>
      <c r="I2" t="s">
        <v>95</v>
      </c>
      <c r="J2" t="s">
        <v>92</v>
      </c>
    </row>
    <row r="3" spans="1:10" ht="20.25" x14ac:dyDescent="0.3">
      <c r="A3" s="3" t="s">
        <v>40</v>
      </c>
      <c r="C3" t="s">
        <v>85</v>
      </c>
      <c r="E3">
        <v>2</v>
      </c>
      <c r="G3" t="s">
        <v>42</v>
      </c>
      <c r="H3" s="2" t="s">
        <v>6</v>
      </c>
      <c r="I3" t="s">
        <v>101</v>
      </c>
      <c r="J3" t="s">
        <v>91</v>
      </c>
    </row>
    <row r="4" spans="1:10" x14ac:dyDescent="0.25">
      <c r="C4" t="s">
        <v>77</v>
      </c>
      <c r="E4">
        <v>3</v>
      </c>
      <c r="J4" t="s">
        <v>90</v>
      </c>
    </row>
    <row r="5" spans="1:10" x14ac:dyDescent="0.25">
      <c r="E5">
        <v>4</v>
      </c>
    </row>
    <row r="6" spans="1:10" x14ac:dyDescent="0.25">
      <c r="E6">
        <v>5</v>
      </c>
    </row>
    <row r="7" spans="1:10" x14ac:dyDescent="0.25">
      <c r="E7">
        <v>6</v>
      </c>
    </row>
    <row r="8" spans="1:10" x14ac:dyDescent="0.25">
      <c r="E8">
        <v>7</v>
      </c>
    </row>
    <row r="11" spans="1:10" x14ac:dyDescent="0.25">
      <c r="A11" t="s">
        <v>151</v>
      </c>
    </row>
    <row r="12" spans="1:10" x14ac:dyDescent="0.25">
      <c r="A12" s="106" t="s">
        <v>150</v>
      </c>
    </row>
    <row r="13" spans="1:10" x14ac:dyDescent="0.25">
      <c r="A13" s="5" t="s">
        <v>149</v>
      </c>
    </row>
  </sheetData>
  <sheetProtection password="EE47" sheet="1" objects="1" scenarios="1" selectLockedCells="1" selectUnlockedCells="1"/>
  <hyperlinks>
    <hyperlink ref="A12"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B0F0"/>
  </sheetPr>
  <dimension ref="A1:K1201"/>
  <sheetViews>
    <sheetView topLeftCell="L1" workbookViewId="0">
      <pane ySplit="1" topLeftCell="A2" activePane="bottomLeft" state="frozen"/>
      <selection sqref="A1:L1048576"/>
      <selection pane="bottomLeft" sqref="A1:K1048576"/>
    </sheetView>
  </sheetViews>
  <sheetFormatPr defaultRowHeight="15" x14ac:dyDescent="0.25"/>
  <cols>
    <col min="1" max="1" width="30.7109375" hidden="1" customWidth="1"/>
    <col min="2" max="2" width="2.7109375" hidden="1" customWidth="1"/>
    <col min="3" max="3" width="27.7109375" hidden="1" customWidth="1"/>
    <col min="4" max="4" width="20" hidden="1" customWidth="1"/>
    <col min="5" max="5" width="2.5703125" hidden="1" customWidth="1"/>
    <col min="6" max="6" width="27" hidden="1" customWidth="1"/>
    <col min="7" max="7" width="9.85546875" hidden="1" customWidth="1"/>
    <col min="8" max="8" width="27.7109375" hidden="1" customWidth="1"/>
    <col min="9" max="9" width="28.5703125" hidden="1" customWidth="1"/>
    <col min="10" max="11" width="9.140625" hidden="1" customWidth="1"/>
  </cols>
  <sheetData>
    <row r="1" spans="1:11" x14ac:dyDescent="0.25">
      <c r="A1" s="80" t="s">
        <v>123</v>
      </c>
      <c r="B1" s="80"/>
      <c r="C1" s="80" t="s">
        <v>123</v>
      </c>
      <c r="D1" s="80" t="s">
        <v>104</v>
      </c>
      <c r="E1" s="80"/>
      <c r="F1" s="82" t="s">
        <v>104</v>
      </c>
      <c r="G1" s="83" t="s">
        <v>105</v>
      </c>
      <c r="H1" s="83" t="s">
        <v>152</v>
      </c>
      <c r="I1" s="83" t="s">
        <v>108</v>
      </c>
      <c r="J1" s="84" t="s">
        <v>109</v>
      </c>
      <c r="K1" s="80"/>
    </row>
    <row r="2" spans="1:11" x14ac:dyDescent="0.25">
      <c r="A2" s="78" t="s">
        <v>124</v>
      </c>
      <c r="B2" s="78"/>
      <c r="C2" s="78" t="s">
        <v>124</v>
      </c>
      <c r="D2" s="78" t="s">
        <v>106</v>
      </c>
      <c r="E2" s="78"/>
      <c r="F2" s="85" t="s">
        <v>112</v>
      </c>
      <c r="G2" s="78" t="s">
        <v>94</v>
      </c>
      <c r="H2" s="78" t="str">
        <f t="shared" ref="H2:H33" si="0">CONCATENATE(F2,G2)</f>
        <v>B.A. (Hons) in EnglishBUS-101</v>
      </c>
      <c r="I2" s="79" t="s">
        <v>110</v>
      </c>
      <c r="J2" s="86">
        <v>3</v>
      </c>
      <c r="K2" s="108">
        <f t="shared" ref="K2:K65" si="1">COUNTIF($G$2:$G$1201,G2)</f>
        <v>1</v>
      </c>
    </row>
    <row r="3" spans="1:11" x14ac:dyDescent="0.25">
      <c r="A3" s="78" t="s">
        <v>125</v>
      </c>
      <c r="B3" s="78"/>
      <c r="C3" s="78" t="s">
        <v>124</v>
      </c>
      <c r="D3" s="78" t="s">
        <v>136</v>
      </c>
      <c r="E3" s="79"/>
      <c r="F3" s="87" t="s">
        <v>112</v>
      </c>
      <c r="G3" s="79" t="s">
        <v>179</v>
      </c>
      <c r="H3" s="78" t="str">
        <f t="shared" si="0"/>
        <v>B.A. (Hons) in EnglishGED-102</v>
      </c>
      <c r="I3" s="79" t="s">
        <v>176</v>
      </c>
      <c r="J3" s="88">
        <v>3</v>
      </c>
      <c r="K3" s="108">
        <f t="shared" si="1"/>
        <v>1</v>
      </c>
    </row>
    <row r="4" spans="1:11" x14ac:dyDescent="0.25">
      <c r="A4" s="78" t="s">
        <v>267</v>
      </c>
      <c r="B4" s="78"/>
      <c r="C4" s="78" t="s">
        <v>124</v>
      </c>
      <c r="D4" s="79" t="s">
        <v>115</v>
      </c>
      <c r="E4" s="78"/>
      <c r="F4" s="87" t="s">
        <v>112</v>
      </c>
      <c r="G4" s="79" t="s">
        <v>162</v>
      </c>
      <c r="H4" s="78" t="str">
        <f t="shared" si="0"/>
        <v>B.A. (Hons) in EnglishGED-105</v>
      </c>
      <c r="I4" s="79" t="s">
        <v>145</v>
      </c>
      <c r="J4" s="88">
        <v>3</v>
      </c>
      <c r="K4" s="108">
        <f t="shared" si="1"/>
        <v>1</v>
      </c>
    </row>
    <row r="5" spans="1:11" x14ac:dyDescent="0.25">
      <c r="A5" s="79" t="s">
        <v>126</v>
      </c>
      <c r="B5" s="78"/>
      <c r="C5" s="78" t="s">
        <v>125</v>
      </c>
      <c r="D5" s="78" t="s">
        <v>112</v>
      </c>
      <c r="E5" s="79"/>
      <c r="F5" s="87" t="s">
        <v>112</v>
      </c>
      <c r="G5" s="79" t="s">
        <v>158</v>
      </c>
      <c r="H5" s="78" t="str">
        <f t="shared" si="0"/>
        <v>B.A. (Hons) in EnglishCSE-106</v>
      </c>
      <c r="I5" s="79" t="s">
        <v>156</v>
      </c>
      <c r="J5" s="88">
        <v>3</v>
      </c>
      <c r="K5" s="108">
        <f t="shared" si="1"/>
        <v>1</v>
      </c>
    </row>
    <row r="6" spans="1:11" x14ac:dyDescent="0.25">
      <c r="A6" s="79" t="s">
        <v>127</v>
      </c>
      <c r="B6" s="78"/>
      <c r="C6" s="78" t="s">
        <v>125</v>
      </c>
      <c r="D6" s="78" t="s">
        <v>116</v>
      </c>
      <c r="E6" s="79"/>
      <c r="F6" s="87" t="s">
        <v>112</v>
      </c>
      <c r="G6" s="78" t="s">
        <v>165</v>
      </c>
      <c r="H6" s="78" t="str">
        <f t="shared" si="0"/>
        <v>B.A. (Hons) in EnglishENG-108</v>
      </c>
      <c r="I6" s="78" t="s">
        <v>161</v>
      </c>
      <c r="J6" s="88">
        <v>3</v>
      </c>
      <c r="K6" s="108">
        <f t="shared" si="1"/>
        <v>1</v>
      </c>
    </row>
    <row r="7" spans="1:11" x14ac:dyDescent="0.25">
      <c r="A7" s="79" t="s">
        <v>368</v>
      </c>
      <c r="B7" s="79"/>
      <c r="C7" s="78" t="s">
        <v>267</v>
      </c>
      <c r="D7" s="78" t="s">
        <v>130</v>
      </c>
      <c r="E7" s="78"/>
      <c r="F7" s="87" t="s">
        <v>112</v>
      </c>
      <c r="G7" s="78" t="s">
        <v>173</v>
      </c>
      <c r="H7" s="78" t="str">
        <f t="shared" si="0"/>
        <v>B.A. (Hons) in EnglishGED-110</v>
      </c>
      <c r="I7" s="79" t="s">
        <v>169</v>
      </c>
      <c r="J7" s="88">
        <v>3</v>
      </c>
      <c r="K7" s="108">
        <f t="shared" si="1"/>
        <v>1</v>
      </c>
    </row>
    <row r="8" spans="1:11" x14ac:dyDescent="0.25">
      <c r="A8" s="79" t="s">
        <v>128</v>
      </c>
      <c r="B8" s="79"/>
      <c r="C8" s="79" t="s">
        <v>126</v>
      </c>
      <c r="D8" s="78" t="s">
        <v>113</v>
      </c>
      <c r="E8" s="79"/>
      <c r="F8" s="85" t="s">
        <v>112</v>
      </c>
      <c r="G8" s="78" t="s">
        <v>142</v>
      </c>
      <c r="H8" s="78" t="str">
        <f t="shared" si="0"/>
        <v>B.A. (Hons) in EnglishENG-111</v>
      </c>
      <c r="I8" s="78" t="s">
        <v>154</v>
      </c>
      <c r="J8" s="86">
        <v>3</v>
      </c>
      <c r="K8" s="108">
        <f t="shared" si="1"/>
        <v>1</v>
      </c>
    </row>
    <row r="9" spans="1:11" x14ac:dyDescent="0.25">
      <c r="A9" s="79"/>
      <c r="B9" s="79"/>
      <c r="C9" s="79" t="s">
        <v>126</v>
      </c>
      <c r="D9" s="78" t="s">
        <v>141</v>
      </c>
      <c r="E9" s="81"/>
      <c r="F9" s="87" t="s">
        <v>112</v>
      </c>
      <c r="G9" s="79" t="s">
        <v>172</v>
      </c>
      <c r="H9" s="78" t="str">
        <f t="shared" si="0"/>
        <v>B.A. (Hons) in EnglishGED-111</v>
      </c>
      <c r="I9" s="79" t="s">
        <v>168</v>
      </c>
      <c r="J9" s="88">
        <v>3</v>
      </c>
      <c r="K9" s="108">
        <f t="shared" si="1"/>
        <v>1</v>
      </c>
    </row>
    <row r="10" spans="1:11" x14ac:dyDescent="0.25">
      <c r="A10" s="78"/>
      <c r="B10" s="79"/>
      <c r="C10" s="79" t="s">
        <v>126</v>
      </c>
      <c r="D10" s="78" t="s">
        <v>117</v>
      </c>
      <c r="E10" s="81"/>
      <c r="F10" s="87" t="s">
        <v>112</v>
      </c>
      <c r="G10" s="79" t="s">
        <v>170</v>
      </c>
      <c r="H10" s="78" t="str">
        <f t="shared" si="0"/>
        <v>B.A. (Hons) in EnglishENG-112</v>
      </c>
      <c r="I10" s="79" t="s">
        <v>166</v>
      </c>
      <c r="J10" s="88">
        <v>3</v>
      </c>
      <c r="K10" s="108">
        <f t="shared" si="1"/>
        <v>1</v>
      </c>
    </row>
    <row r="11" spans="1:11" x14ac:dyDescent="0.25">
      <c r="A11" s="78"/>
      <c r="B11" s="79"/>
      <c r="C11" s="79" t="s">
        <v>127</v>
      </c>
      <c r="D11" s="79" t="s">
        <v>107</v>
      </c>
      <c r="E11" s="81"/>
      <c r="F11" s="87" t="s">
        <v>112</v>
      </c>
      <c r="G11" s="78" t="s">
        <v>171</v>
      </c>
      <c r="H11" s="78" t="str">
        <f t="shared" si="0"/>
        <v>B.A. (Hons) in EnglishENG-121</v>
      </c>
      <c r="I11" s="78" t="s">
        <v>167</v>
      </c>
      <c r="J11" s="88">
        <v>3</v>
      </c>
      <c r="K11" s="108">
        <f t="shared" si="1"/>
        <v>1</v>
      </c>
    </row>
    <row r="12" spans="1:11" x14ac:dyDescent="0.25">
      <c r="A12" s="78"/>
      <c r="B12" s="78"/>
      <c r="C12" s="79" t="s">
        <v>368</v>
      </c>
      <c r="D12" s="78" t="s">
        <v>119</v>
      </c>
      <c r="E12" s="81"/>
      <c r="F12" s="87" t="s">
        <v>112</v>
      </c>
      <c r="G12" s="79" t="s">
        <v>157</v>
      </c>
      <c r="H12" s="78" t="str">
        <f t="shared" si="0"/>
        <v>B.A. (Hons) in EnglishENG-122</v>
      </c>
      <c r="I12" s="79" t="s">
        <v>155</v>
      </c>
      <c r="J12" s="88">
        <v>3</v>
      </c>
      <c r="K12" s="108">
        <f t="shared" si="1"/>
        <v>1</v>
      </c>
    </row>
    <row r="13" spans="1:11" x14ac:dyDescent="0.25">
      <c r="A13" s="78"/>
      <c r="B13" s="78"/>
      <c r="C13" s="79" t="s">
        <v>128</v>
      </c>
      <c r="D13" s="78" t="s">
        <v>114</v>
      </c>
      <c r="E13" s="78"/>
      <c r="F13" s="87" t="s">
        <v>112</v>
      </c>
      <c r="G13" s="79" t="s">
        <v>164</v>
      </c>
      <c r="H13" s="78" t="str">
        <f t="shared" si="0"/>
        <v>B.A. (Hons) in EnglishENG-131</v>
      </c>
      <c r="I13" s="79" t="s">
        <v>160</v>
      </c>
      <c r="J13" s="88">
        <v>3</v>
      </c>
      <c r="K13" s="108">
        <f t="shared" si="1"/>
        <v>1</v>
      </c>
    </row>
    <row r="14" spans="1:11" x14ac:dyDescent="0.25">
      <c r="A14" s="78"/>
      <c r="B14" s="78"/>
      <c r="C14" s="79" t="s">
        <v>128</v>
      </c>
      <c r="D14" s="78" t="s">
        <v>118</v>
      </c>
      <c r="E14" s="79"/>
      <c r="F14" s="87" t="s">
        <v>112</v>
      </c>
      <c r="G14" s="78" t="s">
        <v>163</v>
      </c>
      <c r="H14" s="78" t="str">
        <f t="shared" si="0"/>
        <v>B.A. (Hons) in EnglishENG-132</v>
      </c>
      <c r="I14" s="78" t="s">
        <v>159</v>
      </c>
      <c r="J14" s="88">
        <v>3</v>
      </c>
      <c r="K14" s="108">
        <f t="shared" si="1"/>
        <v>1</v>
      </c>
    </row>
    <row r="15" spans="1:11" x14ac:dyDescent="0.25">
      <c r="A15" s="78"/>
      <c r="B15" s="78"/>
      <c r="E15" s="79"/>
      <c r="F15" s="87" t="s">
        <v>112</v>
      </c>
      <c r="G15" s="79" t="s">
        <v>177</v>
      </c>
      <c r="H15" s="78" t="str">
        <f t="shared" si="0"/>
        <v>B.A. (Hons) in EnglishENG-221</v>
      </c>
      <c r="I15" s="79" t="s">
        <v>174</v>
      </c>
      <c r="J15" s="88">
        <v>3</v>
      </c>
      <c r="K15" s="108">
        <f t="shared" si="1"/>
        <v>1</v>
      </c>
    </row>
    <row r="16" spans="1:11" x14ac:dyDescent="0.25">
      <c r="A16" s="78"/>
      <c r="B16" s="78"/>
      <c r="E16" s="81"/>
      <c r="F16" s="87" t="s">
        <v>112</v>
      </c>
      <c r="G16" s="79" t="s">
        <v>178</v>
      </c>
      <c r="H16" s="78" t="str">
        <f t="shared" si="0"/>
        <v>B.A. (Hons) in EnglishENG-231</v>
      </c>
      <c r="I16" s="79" t="s">
        <v>175</v>
      </c>
      <c r="J16" s="88">
        <v>3</v>
      </c>
      <c r="K16" s="108">
        <f t="shared" si="1"/>
        <v>1</v>
      </c>
    </row>
    <row r="17" spans="1:11" x14ac:dyDescent="0.25">
      <c r="A17" s="78"/>
      <c r="B17" s="78"/>
      <c r="E17" s="79"/>
      <c r="F17" s="87" t="s">
        <v>112</v>
      </c>
      <c r="G17" s="79" t="s">
        <v>182</v>
      </c>
      <c r="H17" s="78" t="str">
        <f t="shared" si="0"/>
        <v>B.A. (Hons) in EnglishENG-233</v>
      </c>
      <c r="I17" s="79" t="s">
        <v>180</v>
      </c>
      <c r="J17" s="88">
        <v>3</v>
      </c>
      <c r="K17" s="108">
        <f t="shared" si="1"/>
        <v>1</v>
      </c>
    </row>
    <row r="18" spans="1:11" x14ac:dyDescent="0.25">
      <c r="A18" s="78"/>
      <c r="B18" s="78"/>
      <c r="E18" s="79"/>
      <c r="F18" s="87" t="s">
        <v>112</v>
      </c>
      <c r="G18" s="79" t="s">
        <v>188</v>
      </c>
      <c r="H18" s="78" t="str">
        <f t="shared" si="0"/>
        <v>B.A. (Hons) in EnglishENG-321</v>
      </c>
      <c r="I18" s="79" t="s">
        <v>186</v>
      </c>
      <c r="J18" s="88">
        <v>3</v>
      </c>
      <c r="K18" s="108">
        <f t="shared" si="1"/>
        <v>1</v>
      </c>
    </row>
    <row r="19" spans="1:11" x14ac:dyDescent="0.25">
      <c r="A19" s="78"/>
      <c r="B19" s="78"/>
      <c r="E19" s="81"/>
      <c r="F19" s="87" t="s">
        <v>112</v>
      </c>
      <c r="G19" s="81" t="s">
        <v>194</v>
      </c>
      <c r="H19" s="78" t="str">
        <f t="shared" si="0"/>
        <v>B.A. (Hons) in EnglishENG-331</v>
      </c>
      <c r="I19" s="79" t="s">
        <v>190</v>
      </c>
      <c r="J19" s="88">
        <v>3</v>
      </c>
      <c r="K19" s="108">
        <f t="shared" si="1"/>
        <v>1</v>
      </c>
    </row>
    <row r="20" spans="1:11" x14ac:dyDescent="0.25">
      <c r="A20" s="78"/>
      <c r="B20" s="78"/>
      <c r="E20" s="78"/>
      <c r="F20" s="87" t="s">
        <v>112</v>
      </c>
      <c r="G20" s="81" t="s">
        <v>196</v>
      </c>
      <c r="H20" s="78" t="str">
        <f t="shared" si="0"/>
        <v>B.A. (Hons) in EnglishENG-352</v>
      </c>
      <c r="I20" s="79" t="s">
        <v>192</v>
      </c>
      <c r="J20" s="88">
        <v>3</v>
      </c>
      <c r="K20" s="108">
        <f t="shared" si="1"/>
        <v>1</v>
      </c>
    </row>
    <row r="21" spans="1:11" x14ac:dyDescent="0.25">
      <c r="A21" s="78"/>
      <c r="B21" s="78"/>
      <c r="C21" s="79"/>
      <c r="D21" s="78"/>
      <c r="E21" s="79"/>
      <c r="F21" s="87" t="s">
        <v>112</v>
      </c>
      <c r="G21" s="79" t="s">
        <v>183</v>
      </c>
      <c r="H21" s="78" t="str">
        <f t="shared" si="0"/>
        <v>B.A. (Hons) in EnglishENG-361</v>
      </c>
      <c r="I21" s="79" t="s">
        <v>181</v>
      </c>
      <c r="J21" s="88">
        <v>3</v>
      </c>
      <c r="K21" s="108">
        <f t="shared" si="1"/>
        <v>1</v>
      </c>
    </row>
    <row r="22" spans="1:11" x14ac:dyDescent="0.25">
      <c r="A22" s="78"/>
      <c r="B22" s="78"/>
      <c r="C22" s="79"/>
      <c r="D22" s="79"/>
      <c r="E22" s="81"/>
      <c r="F22" s="87" t="s">
        <v>112</v>
      </c>
      <c r="G22" s="81" t="s">
        <v>189</v>
      </c>
      <c r="H22" s="78" t="str">
        <f t="shared" si="0"/>
        <v>B.A. (Hons) in EnglishENG-411</v>
      </c>
      <c r="I22" s="79" t="s">
        <v>187</v>
      </c>
      <c r="J22" s="88">
        <v>3</v>
      </c>
      <c r="K22" s="108">
        <f t="shared" si="1"/>
        <v>1</v>
      </c>
    </row>
    <row r="23" spans="1:11" x14ac:dyDescent="0.25">
      <c r="A23" s="78"/>
      <c r="B23" s="78"/>
      <c r="C23" s="79"/>
      <c r="D23" s="79"/>
      <c r="E23" s="81"/>
      <c r="F23" s="87" t="s">
        <v>112</v>
      </c>
      <c r="G23" s="81" t="s">
        <v>195</v>
      </c>
      <c r="H23" s="78" t="str">
        <f t="shared" si="0"/>
        <v>B.A. (Hons) in EnglishENG-431</v>
      </c>
      <c r="I23" s="79" t="s">
        <v>191</v>
      </c>
      <c r="J23" s="88">
        <v>3</v>
      </c>
      <c r="K23" s="108">
        <f t="shared" si="1"/>
        <v>1</v>
      </c>
    </row>
    <row r="24" spans="1:11" x14ac:dyDescent="0.25">
      <c r="A24" s="78"/>
      <c r="B24" s="78"/>
      <c r="C24" s="78"/>
      <c r="D24" s="78"/>
      <c r="E24" s="81"/>
      <c r="F24" s="87" t="s">
        <v>112</v>
      </c>
      <c r="G24" s="81" t="s">
        <v>185</v>
      </c>
      <c r="H24" s="78" t="str">
        <f t="shared" si="0"/>
        <v>B.A. (Hons) in EnglishENG-451</v>
      </c>
      <c r="I24" s="79" t="s">
        <v>184</v>
      </c>
      <c r="J24" s="88">
        <v>3</v>
      </c>
      <c r="K24" s="108">
        <f t="shared" si="1"/>
        <v>1</v>
      </c>
    </row>
    <row r="25" spans="1:11" x14ac:dyDescent="0.25">
      <c r="A25" s="78"/>
      <c r="B25" s="78"/>
      <c r="C25" s="78"/>
      <c r="D25" s="78"/>
      <c r="E25" s="81"/>
      <c r="F25" s="87" t="s">
        <v>112</v>
      </c>
      <c r="G25" s="79" t="s">
        <v>206</v>
      </c>
      <c r="H25" s="78" t="str">
        <f t="shared" si="0"/>
        <v>B.A. (Hons) in EnglishENG-463</v>
      </c>
      <c r="I25" s="79" t="s">
        <v>193</v>
      </c>
      <c r="J25" s="88">
        <v>3</v>
      </c>
      <c r="K25" s="108">
        <f t="shared" si="1"/>
        <v>1</v>
      </c>
    </row>
    <row r="26" spans="1:11" x14ac:dyDescent="0.25">
      <c r="A26" s="78"/>
      <c r="B26" s="78"/>
      <c r="C26" s="78"/>
      <c r="D26" s="78"/>
      <c r="E26" s="81"/>
      <c r="F26" s="85" t="s">
        <v>116</v>
      </c>
      <c r="G26" s="79" t="s">
        <v>202</v>
      </c>
      <c r="H26" s="78" t="str">
        <f t="shared" si="0"/>
        <v>M.A. in EnglishENG-603</v>
      </c>
      <c r="I26" s="79" t="s">
        <v>197</v>
      </c>
      <c r="J26" s="88">
        <v>3</v>
      </c>
      <c r="K26" s="108">
        <f t="shared" si="1"/>
        <v>1</v>
      </c>
    </row>
    <row r="27" spans="1:11" x14ac:dyDescent="0.25">
      <c r="A27" s="78"/>
      <c r="B27" s="78"/>
      <c r="C27" s="78"/>
      <c r="D27" s="81"/>
      <c r="E27" s="81"/>
      <c r="F27" s="85" t="s">
        <v>116</v>
      </c>
      <c r="G27" s="79" t="s">
        <v>203</v>
      </c>
      <c r="H27" s="78" t="str">
        <f t="shared" si="0"/>
        <v>M.A. in EnglishENG-606</v>
      </c>
      <c r="I27" s="79" t="s">
        <v>198</v>
      </c>
      <c r="J27" s="88">
        <v>3</v>
      </c>
      <c r="K27" s="108">
        <f t="shared" si="1"/>
        <v>1</v>
      </c>
    </row>
    <row r="28" spans="1:11" x14ac:dyDescent="0.25">
      <c r="A28" s="78"/>
      <c r="B28" s="78"/>
      <c r="C28" s="78"/>
      <c r="D28" s="81"/>
      <c r="E28" s="81"/>
      <c r="F28" s="85" t="s">
        <v>116</v>
      </c>
      <c r="G28" s="79" t="s">
        <v>204</v>
      </c>
      <c r="H28" s="78" t="str">
        <f t="shared" si="0"/>
        <v>M.A. in EnglishENG-607</v>
      </c>
      <c r="I28" s="79" t="s">
        <v>199</v>
      </c>
      <c r="J28" s="88">
        <v>3</v>
      </c>
      <c r="K28" s="108">
        <f t="shared" si="1"/>
        <v>1</v>
      </c>
    </row>
    <row r="29" spans="1:11" x14ac:dyDescent="0.25">
      <c r="A29" s="78"/>
      <c r="B29" s="78"/>
      <c r="C29" s="78"/>
      <c r="D29" s="81"/>
      <c r="E29" s="81"/>
      <c r="F29" s="85" t="s">
        <v>116</v>
      </c>
      <c r="G29" s="79" t="s">
        <v>205</v>
      </c>
      <c r="H29" s="78" t="str">
        <f t="shared" si="0"/>
        <v>M.A. in EnglishENG-608</v>
      </c>
      <c r="I29" s="79" t="s">
        <v>200</v>
      </c>
      <c r="J29" s="88">
        <v>3</v>
      </c>
      <c r="K29" s="108">
        <f t="shared" si="1"/>
        <v>1</v>
      </c>
    </row>
    <row r="30" spans="1:11" x14ac:dyDescent="0.25">
      <c r="A30" s="78"/>
      <c r="B30" s="78"/>
      <c r="C30" s="78"/>
      <c r="D30" s="81"/>
      <c r="E30" s="81"/>
      <c r="F30" s="85" t="s">
        <v>116</v>
      </c>
      <c r="G30" s="78" t="s">
        <v>207</v>
      </c>
      <c r="H30" s="78" t="str">
        <f t="shared" si="0"/>
        <v>M.A. in EnglishENG-620</v>
      </c>
      <c r="I30" s="79" t="s">
        <v>201</v>
      </c>
      <c r="J30" s="86">
        <v>6</v>
      </c>
      <c r="K30" s="108">
        <f t="shared" si="1"/>
        <v>1</v>
      </c>
    </row>
    <row r="31" spans="1:11" x14ac:dyDescent="0.25">
      <c r="A31" s="78"/>
      <c r="B31" s="78"/>
      <c r="C31" s="78"/>
      <c r="D31" s="81"/>
      <c r="E31" s="81"/>
      <c r="F31" s="85" t="s">
        <v>130</v>
      </c>
      <c r="G31" s="79" t="s">
        <v>2279</v>
      </c>
      <c r="H31" s="78" t="str">
        <f t="shared" si="0"/>
        <v>BSc. (Engg) in CSEENG-101</v>
      </c>
      <c r="I31" s="79" t="s">
        <v>2280</v>
      </c>
      <c r="J31" s="88">
        <v>3</v>
      </c>
      <c r="K31" s="108">
        <f t="shared" si="1"/>
        <v>1</v>
      </c>
    </row>
    <row r="32" spans="1:11" x14ac:dyDescent="0.25">
      <c r="A32" s="78"/>
      <c r="B32" s="78"/>
      <c r="C32" s="78"/>
      <c r="D32" s="81"/>
      <c r="E32" s="81"/>
      <c r="F32" s="85" t="s">
        <v>130</v>
      </c>
      <c r="G32" s="79" t="s">
        <v>2285</v>
      </c>
      <c r="H32" s="78" t="str">
        <f t="shared" si="0"/>
        <v>BSc. (Engg) in CSEMAT-101</v>
      </c>
      <c r="I32" s="79" t="s">
        <v>2286</v>
      </c>
      <c r="J32" s="86">
        <v>3</v>
      </c>
      <c r="K32" s="108">
        <f t="shared" si="1"/>
        <v>1</v>
      </c>
    </row>
    <row r="33" spans="1:11" x14ac:dyDescent="0.25">
      <c r="A33" s="78"/>
      <c r="B33" s="78"/>
      <c r="C33" s="78"/>
      <c r="D33" s="81"/>
      <c r="E33" s="81"/>
      <c r="F33" s="85" t="s">
        <v>130</v>
      </c>
      <c r="G33" s="79" t="s">
        <v>231</v>
      </c>
      <c r="H33" s="78" t="str">
        <f t="shared" si="0"/>
        <v>BSc. (Engg) in CSECHE-101</v>
      </c>
      <c r="I33" s="79" t="s">
        <v>230</v>
      </c>
      <c r="J33" s="86">
        <v>3</v>
      </c>
      <c r="K33" s="108">
        <f t="shared" si="1"/>
        <v>1</v>
      </c>
    </row>
    <row r="34" spans="1:11" x14ac:dyDescent="0.25">
      <c r="A34" s="78"/>
      <c r="B34" s="78"/>
      <c r="C34" s="78"/>
      <c r="D34" s="81"/>
      <c r="E34" s="81"/>
      <c r="F34" s="85" t="s">
        <v>130</v>
      </c>
      <c r="G34" s="79" t="s">
        <v>2281</v>
      </c>
      <c r="H34" s="78" t="str">
        <f t="shared" ref="H34:H65" si="2">CONCATENATE(F34,G34)</f>
        <v>BSc. (Engg) in CSEMAT-103</v>
      </c>
      <c r="I34" s="79" t="s">
        <v>2282</v>
      </c>
      <c r="J34" s="86">
        <v>3</v>
      </c>
      <c r="K34" s="108">
        <f t="shared" si="1"/>
        <v>1</v>
      </c>
    </row>
    <row r="35" spans="1:11" x14ac:dyDescent="0.25">
      <c r="A35" s="78"/>
      <c r="B35" s="78"/>
      <c r="C35" s="78"/>
      <c r="D35" s="81"/>
      <c r="E35" s="81"/>
      <c r="F35" s="85" t="s">
        <v>130</v>
      </c>
      <c r="G35" s="79" t="s">
        <v>2283</v>
      </c>
      <c r="H35" s="78" t="str">
        <f t="shared" si="2"/>
        <v>BSc. (Engg) in CSEPHY-103</v>
      </c>
      <c r="I35" s="79" t="s">
        <v>2284</v>
      </c>
      <c r="J35" s="86">
        <v>3</v>
      </c>
      <c r="K35" s="108">
        <f t="shared" si="1"/>
        <v>1</v>
      </c>
    </row>
    <row r="36" spans="1:11" x14ac:dyDescent="0.25">
      <c r="A36" s="78"/>
      <c r="B36" s="78"/>
      <c r="C36" s="78"/>
      <c r="D36" s="81"/>
      <c r="E36" s="81"/>
      <c r="F36" s="85" t="s">
        <v>130</v>
      </c>
      <c r="G36" s="79" t="s">
        <v>2277</v>
      </c>
      <c r="H36" s="78" t="str">
        <f t="shared" si="2"/>
        <v>BSc. (Engg) in CSECSE-111</v>
      </c>
      <c r="I36" s="79" t="s">
        <v>2278</v>
      </c>
      <c r="J36" s="86">
        <v>3</v>
      </c>
      <c r="K36" s="108">
        <f t="shared" si="1"/>
        <v>1</v>
      </c>
    </row>
    <row r="37" spans="1:11" x14ac:dyDescent="0.25">
      <c r="A37" s="78"/>
      <c r="B37" s="78"/>
      <c r="C37" s="78"/>
      <c r="D37" s="81"/>
      <c r="E37" s="81"/>
      <c r="F37" s="85" t="s">
        <v>130</v>
      </c>
      <c r="G37" s="79" t="s">
        <v>111</v>
      </c>
      <c r="H37" s="78" t="str">
        <f t="shared" si="2"/>
        <v>BSc. (Engg) in CSECSE-113</v>
      </c>
      <c r="I37" s="79" t="s">
        <v>148</v>
      </c>
      <c r="J37" s="86">
        <v>3</v>
      </c>
      <c r="K37" s="108">
        <f t="shared" si="1"/>
        <v>1</v>
      </c>
    </row>
    <row r="38" spans="1:11" x14ac:dyDescent="0.25">
      <c r="A38" s="78"/>
      <c r="B38" s="78"/>
      <c r="C38" s="78"/>
      <c r="D38" s="81"/>
      <c r="E38" s="81"/>
      <c r="F38" s="85" t="s">
        <v>130</v>
      </c>
      <c r="G38" s="79" t="s">
        <v>143</v>
      </c>
      <c r="H38" s="78" t="str">
        <f t="shared" si="2"/>
        <v>BSc. (Engg) in CSECSE-114</v>
      </c>
      <c r="I38" s="79" t="s">
        <v>208</v>
      </c>
      <c r="J38" s="86">
        <v>1.5</v>
      </c>
      <c r="K38" s="108">
        <f t="shared" si="1"/>
        <v>1</v>
      </c>
    </row>
    <row r="39" spans="1:11" x14ac:dyDescent="0.25">
      <c r="A39" s="78"/>
      <c r="B39" s="78"/>
      <c r="C39" s="78"/>
      <c r="D39" s="81"/>
      <c r="E39" s="81"/>
      <c r="F39" s="85" t="s">
        <v>130</v>
      </c>
      <c r="G39" s="79" t="s">
        <v>259</v>
      </c>
      <c r="H39" s="78" t="str">
        <f t="shared" si="2"/>
        <v>BSc. (Engg) in CSECSE-131</v>
      </c>
      <c r="I39" s="79" t="s">
        <v>263</v>
      </c>
      <c r="J39" s="86">
        <v>3</v>
      </c>
      <c r="K39" s="108">
        <f t="shared" si="1"/>
        <v>1</v>
      </c>
    </row>
    <row r="40" spans="1:11" x14ac:dyDescent="0.25">
      <c r="A40" s="78"/>
      <c r="B40" s="78"/>
      <c r="C40" s="78"/>
      <c r="D40" s="81"/>
      <c r="E40" s="81"/>
      <c r="F40" s="85" t="s">
        <v>130</v>
      </c>
      <c r="G40" s="79" t="s">
        <v>260</v>
      </c>
      <c r="H40" s="78" t="str">
        <f t="shared" si="2"/>
        <v>BSc. (Engg) in CSECSE-132</v>
      </c>
      <c r="I40" s="79" t="s">
        <v>264</v>
      </c>
      <c r="J40" s="86">
        <v>1.5</v>
      </c>
      <c r="K40" s="108">
        <f t="shared" si="1"/>
        <v>1</v>
      </c>
    </row>
    <row r="41" spans="1:11" x14ac:dyDescent="0.25">
      <c r="A41" s="78"/>
      <c r="B41" s="78"/>
      <c r="C41" s="78"/>
      <c r="D41" s="81"/>
      <c r="E41" s="81"/>
      <c r="F41" s="85" t="s">
        <v>130</v>
      </c>
      <c r="G41" s="79" t="s">
        <v>237</v>
      </c>
      <c r="H41" s="78" t="str">
        <f t="shared" si="2"/>
        <v>BSc. (Engg) in CSECSE-200</v>
      </c>
      <c r="I41" s="79" t="s">
        <v>235</v>
      </c>
      <c r="J41" s="86">
        <v>2</v>
      </c>
      <c r="K41" s="108">
        <f t="shared" si="1"/>
        <v>1</v>
      </c>
    </row>
    <row r="42" spans="1:11" x14ac:dyDescent="0.25">
      <c r="A42" s="78"/>
      <c r="B42" s="78"/>
      <c r="C42" s="78"/>
      <c r="D42" s="81"/>
      <c r="E42" s="81"/>
      <c r="F42" s="85" t="s">
        <v>130</v>
      </c>
      <c r="G42" s="79" t="s">
        <v>2287</v>
      </c>
      <c r="H42" s="78" t="str">
        <f t="shared" si="2"/>
        <v>BSc. (Engg) in CSEBBA-201</v>
      </c>
      <c r="I42" s="79" t="s">
        <v>2288</v>
      </c>
      <c r="J42" s="86">
        <v>3</v>
      </c>
      <c r="K42" s="108">
        <f t="shared" si="1"/>
        <v>1</v>
      </c>
    </row>
    <row r="43" spans="1:11" x14ac:dyDescent="0.25">
      <c r="A43" s="78"/>
      <c r="B43" s="78"/>
      <c r="C43" s="78"/>
      <c r="D43" s="81"/>
      <c r="E43" s="81"/>
      <c r="F43" s="85" t="s">
        <v>130</v>
      </c>
      <c r="G43" s="79" t="s">
        <v>210</v>
      </c>
      <c r="H43" s="78" t="str">
        <f t="shared" si="2"/>
        <v>BSc. (Engg) in CSESTA-201</v>
      </c>
      <c r="I43" s="79" t="s">
        <v>209</v>
      </c>
      <c r="J43" s="86">
        <v>3</v>
      </c>
      <c r="K43" s="108">
        <f t="shared" si="1"/>
        <v>1</v>
      </c>
    </row>
    <row r="44" spans="1:11" x14ac:dyDescent="0.25">
      <c r="A44" s="78"/>
      <c r="B44" s="78"/>
      <c r="C44" s="78"/>
      <c r="D44" s="81"/>
      <c r="E44" s="81"/>
      <c r="F44" s="85" t="s">
        <v>130</v>
      </c>
      <c r="G44" s="79" t="s">
        <v>232</v>
      </c>
      <c r="H44" s="78" t="str">
        <f t="shared" si="2"/>
        <v>BSc. (Engg) in CSEMAT-201</v>
      </c>
      <c r="I44" s="79" t="s">
        <v>229</v>
      </c>
      <c r="J44" s="86">
        <v>3</v>
      </c>
      <c r="K44" s="108">
        <f t="shared" si="1"/>
        <v>1</v>
      </c>
    </row>
    <row r="45" spans="1:11" x14ac:dyDescent="0.25">
      <c r="A45" s="78"/>
      <c r="B45" s="78"/>
      <c r="C45" s="78"/>
      <c r="D45" s="81"/>
      <c r="E45" s="81"/>
      <c r="F45" s="85" t="s">
        <v>130</v>
      </c>
      <c r="G45" s="79" t="s">
        <v>233</v>
      </c>
      <c r="H45" s="78" t="str">
        <f t="shared" si="2"/>
        <v>BSc. (Engg) in CSECSE-221</v>
      </c>
      <c r="I45" s="79" t="s">
        <v>228</v>
      </c>
      <c r="J45" s="86">
        <v>3</v>
      </c>
      <c r="K45" s="108">
        <f t="shared" si="1"/>
        <v>1</v>
      </c>
    </row>
    <row r="46" spans="1:11" x14ac:dyDescent="0.25">
      <c r="A46" s="78"/>
      <c r="B46" s="78"/>
      <c r="C46" s="78"/>
      <c r="D46" s="81"/>
      <c r="E46" s="81"/>
      <c r="F46" s="85" t="s">
        <v>130</v>
      </c>
      <c r="G46" s="79" t="s">
        <v>234</v>
      </c>
      <c r="H46" s="78" t="str">
        <f t="shared" si="2"/>
        <v>BSc. (Engg) in CSECSE-222</v>
      </c>
      <c r="I46" s="79" t="s">
        <v>227</v>
      </c>
      <c r="J46" s="86">
        <v>1.5</v>
      </c>
      <c r="K46" s="108">
        <f t="shared" si="1"/>
        <v>1</v>
      </c>
    </row>
    <row r="47" spans="1:11" x14ac:dyDescent="0.25">
      <c r="A47" s="78"/>
      <c r="B47" s="78"/>
      <c r="C47" s="78"/>
      <c r="D47" s="81"/>
      <c r="E47" s="81"/>
      <c r="F47" s="85" t="s">
        <v>130</v>
      </c>
      <c r="G47" s="79" t="s">
        <v>238</v>
      </c>
      <c r="H47" s="78" t="str">
        <f t="shared" si="2"/>
        <v>BSc. (Engg) in CSECSE-223</v>
      </c>
      <c r="I47" s="79" t="s">
        <v>236</v>
      </c>
      <c r="J47" s="86">
        <v>3</v>
      </c>
      <c r="K47" s="108">
        <f t="shared" si="1"/>
        <v>1</v>
      </c>
    </row>
    <row r="48" spans="1:11" x14ac:dyDescent="0.25">
      <c r="A48" s="78"/>
      <c r="B48" s="78"/>
      <c r="C48" s="78"/>
      <c r="D48" s="81"/>
      <c r="E48" s="81"/>
      <c r="F48" s="85" t="s">
        <v>130</v>
      </c>
      <c r="G48" s="79" t="s">
        <v>217</v>
      </c>
      <c r="H48" s="78" t="str">
        <f t="shared" si="2"/>
        <v>BSc. (Engg) in CSECSE-231</v>
      </c>
      <c r="I48" s="79" t="s">
        <v>213</v>
      </c>
      <c r="J48" s="86">
        <v>3</v>
      </c>
      <c r="K48" s="108">
        <f t="shared" si="1"/>
        <v>1</v>
      </c>
    </row>
    <row r="49" spans="1:11" x14ac:dyDescent="0.25">
      <c r="A49" s="78"/>
      <c r="B49" s="78"/>
      <c r="C49" s="78"/>
      <c r="D49" s="81"/>
      <c r="E49" s="81"/>
      <c r="F49" s="85" t="s">
        <v>130</v>
      </c>
      <c r="G49" s="79" t="s">
        <v>218</v>
      </c>
      <c r="H49" s="78" t="str">
        <f t="shared" si="2"/>
        <v>BSc. (Engg) in CSECSE-232</v>
      </c>
      <c r="I49" s="79" t="s">
        <v>214</v>
      </c>
      <c r="J49" s="86">
        <v>1.5</v>
      </c>
      <c r="K49" s="108">
        <f t="shared" si="1"/>
        <v>1</v>
      </c>
    </row>
    <row r="50" spans="1:11" x14ac:dyDescent="0.25">
      <c r="A50" s="78"/>
      <c r="B50" s="78"/>
      <c r="C50" s="78"/>
      <c r="D50" s="81"/>
      <c r="E50" s="81"/>
      <c r="F50" s="85" t="s">
        <v>130</v>
      </c>
      <c r="G50" s="81" t="s">
        <v>224</v>
      </c>
      <c r="H50" s="78" t="str">
        <f t="shared" si="2"/>
        <v>BSc. (Engg) in CSECSE-300</v>
      </c>
      <c r="I50" s="79" t="s">
        <v>222</v>
      </c>
      <c r="J50" s="86">
        <v>2</v>
      </c>
      <c r="K50" s="108">
        <f t="shared" si="1"/>
        <v>1</v>
      </c>
    </row>
    <row r="51" spans="1:11" x14ac:dyDescent="0.25">
      <c r="A51" s="78"/>
      <c r="B51" s="78"/>
      <c r="C51" s="78"/>
      <c r="D51" s="81"/>
      <c r="E51" s="81"/>
      <c r="F51" s="85" t="s">
        <v>130</v>
      </c>
      <c r="G51" s="81" t="s">
        <v>249</v>
      </c>
      <c r="H51" s="78" t="str">
        <f t="shared" si="2"/>
        <v>BSc. (Engg) in CSECSE-311</v>
      </c>
      <c r="I51" s="79" t="s">
        <v>254</v>
      </c>
      <c r="J51" s="88">
        <v>3</v>
      </c>
      <c r="K51" s="108">
        <f t="shared" si="1"/>
        <v>1</v>
      </c>
    </row>
    <row r="52" spans="1:11" x14ac:dyDescent="0.25">
      <c r="A52" s="78"/>
      <c r="B52" s="78"/>
      <c r="C52" s="78"/>
      <c r="D52" s="81"/>
      <c r="E52" s="81"/>
      <c r="F52" s="85" t="s">
        <v>130</v>
      </c>
      <c r="G52" s="81" t="s">
        <v>250</v>
      </c>
      <c r="H52" s="78" t="str">
        <f t="shared" si="2"/>
        <v>BSc. (Engg) in CSECSE-313</v>
      </c>
      <c r="I52" s="79" t="s">
        <v>255</v>
      </c>
      <c r="J52" s="88">
        <v>3</v>
      </c>
      <c r="K52" s="108">
        <f t="shared" si="1"/>
        <v>1</v>
      </c>
    </row>
    <row r="53" spans="1:11" x14ac:dyDescent="0.25">
      <c r="A53" s="78"/>
      <c r="B53" s="78"/>
      <c r="C53" s="78"/>
      <c r="D53" s="81"/>
      <c r="E53" s="81"/>
      <c r="F53" s="85" t="s">
        <v>130</v>
      </c>
      <c r="G53" s="81" t="s">
        <v>251</v>
      </c>
      <c r="H53" s="78" t="str">
        <f t="shared" si="2"/>
        <v>BSc. (Engg) in CSECSE-314</v>
      </c>
      <c r="I53" s="79" t="s">
        <v>256</v>
      </c>
      <c r="J53" s="88">
        <v>1.5</v>
      </c>
      <c r="K53" s="108">
        <f t="shared" si="1"/>
        <v>1</v>
      </c>
    </row>
    <row r="54" spans="1:11" x14ac:dyDescent="0.25">
      <c r="A54" s="78"/>
      <c r="B54" s="78"/>
      <c r="C54" s="78"/>
      <c r="D54" s="81"/>
      <c r="E54" s="81"/>
      <c r="F54" s="85" t="s">
        <v>130</v>
      </c>
      <c r="G54" s="81" t="s">
        <v>243</v>
      </c>
      <c r="H54" s="78" t="str">
        <f t="shared" si="2"/>
        <v>BSc. (Engg) in CSECSE-315</v>
      </c>
      <c r="I54" s="79" t="s">
        <v>246</v>
      </c>
      <c r="J54" s="88">
        <v>3</v>
      </c>
      <c r="K54" s="108">
        <f t="shared" si="1"/>
        <v>1</v>
      </c>
    </row>
    <row r="55" spans="1:11" x14ac:dyDescent="0.25">
      <c r="A55" s="78"/>
      <c r="B55" s="78"/>
      <c r="C55" s="78"/>
      <c r="D55" s="81"/>
      <c r="E55" s="81"/>
      <c r="F55" s="85" t="s">
        <v>130</v>
      </c>
      <c r="G55" s="81" t="s">
        <v>261</v>
      </c>
      <c r="H55" s="78" t="str">
        <f t="shared" si="2"/>
        <v>BSc. (Engg) in CSECSE-321</v>
      </c>
      <c r="I55" s="79" t="s">
        <v>265</v>
      </c>
      <c r="J55" s="88">
        <v>3</v>
      </c>
      <c r="K55" s="108">
        <f t="shared" si="1"/>
        <v>1</v>
      </c>
    </row>
    <row r="56" spans="1:11" x14ac:dyDescent="0.25">
      <c r="A56" s="78"/>
      <c r="B56" s="78"/>
      <c r="C56" s="78"/>
      <c r="D56" s="81"/>
      <c r="E56" s="81"/>
      <c r="F56" s="85" t="s">
        <v>130</v>
      </c>
      <c r="G56" s="78" t="s">
        <v>262</v>
      </c>
      <c r="H56" s="78" t="str">
        <f t="shared" si="2"/>
        <v>BSc. (Engg) in CSECSE-322</v>
      </c>
      <c r="I56" s="79" t="s">
        <v>266</v>
      </c>
      <c r="J56" s="88">
        <v>1.5</v>
      </c>
      <c r="K56" s="108">
        <f t="shared" si="1"/>
        <v>1</v>
      </c>
    </row>
    <row r="57" spans="1:11" x14ac:dyDescent="0.25">
      <c r="A57" s="78"/>
      <c r="B57" s="78"/>
      <c r="C57" s="78"/>
      <c r="D57" s="81"/>
      <c r="E57" s="81"/>
      <c r="F57" s="85" t="s">
        <v>130</v>
      </c>
      <c r="G57" s="79" t="s">
        <v>252</v>
      </c>
      <c r="H57" s="78" t="str">
        <f t="shared" si="2"/>
        <v>BSc. (Engg) in CSECSE-331</v>
      </c>
      <c r="I57" s="79" t="s">
        <v>257</v>
      </c>
      <c r="J57" s="88">
        <v>3</v>
      </c>
      <c r="K57" s="108">
        <f t="shared" si="1"/>
        <v>1</v>
      </c>
    </row>
    <row r="58" spans="1:11" x14ac:dyDescent="0.25">
      <c r="A58" s="78"/>
      <c r="B58" s="78"/>
      <c r="C58" s="78"/>
      <c r="D58" s="81"/>
      <c r="E58" s="81"/>
      <c r="F58" s="85" t="s">
        <v>130</v>
      </c>
      <c r="G58" s="78" t="s">
        <v>253</v>
      </c>
      <c r="H58" s="78" t="str">
        <f t="shared" si="2"/>
        <v>BSc. (Engg) in CSECSE-332</v>
      </c>
      <c r="I58" s="79" t="s">
        <v>258</v>
      </c>
      <c r="J58" s="86">
        <v>1.5</v>
      </c>
      <c r="K58" s="108">
        <f t="shared" si="1"/>
        <v>1</v>
      </c>
    </row>
    <row r="59" spans="1:11" x14ac:dyDescent="0.25">
      <c r="A59" s="78"/>
      <c r="B59" s="78"/>
      <c r="C59" s="78"/>
      <c r="D59" s="81"/>
      <c r="E59" s="81"/>
      <c r="F59" s="85" t="s">
        <v>130</v>
      </c>
      <c r="G59" s="79" t="s">
        <v>211</v>
      </c>
      <c r="H59" s="78" t="str">
        <f t="shared" si="2"/>
        <v>BSc. (Engg) in CSECSE-335</v>
      </c>
      <c r="I59" s="79" t="s">
        <v>212</v>
      </c>
      <c r="J59" s="86">
        <v>3</v>
      </c>
      <c r="K59" s="108">
        <f t="shared" si="1"/>
        <v>1</v>
      </c>
    </row>
    <row r="60" spans="1:11" x14ac:dyDescent="0.25">
      <c r="A60" s="78"/>
      <c r="B60" s="78"/>
      <c r="C60" s="78"/>
      <c r="D60" s="81"/>
      <c r="E60" s="81"/>
      <c r="F60" s="85" t="s">
        <v>130</v>
      </c>
      <c r="G60" s="102" t="s">
        <v>2289</v>
      </c>
      <c r="H60" s="78" t="str">
        <f t="shared" si="2"/>
        <v>BSc. (Engg) in CSECSE-400</v>
      </c>
      <c r="I60" s="79" t="s">
        <v>2290</v>
      </c>
      <c r="J60" s="86">
        <v>2</v>
      </c>
      <c r="K60" s="108">
        <f t="shared" si="1"/>
        <v>1</v>
      </c>
    </row>
    <row r="61" spans="1:11" x14ac:dyDescent="0.25">
      <c r="A61" s="78"/>
      <c r="B61" s="78"/>
      <c r="C61" s="78"/>
      <c r="D61" s="81"/>
      <c r="E61" s="81"/>
      <c r="F61" s="85" t="s">
        <v>130</v>
      </c>
      <c r="G61" s="102" t="s">
        <v>2291</v>
      </c>
      <c r="H61" s="78" t="str">
        <f t="shared" si="2"/>
        <v>BSc. (Engg) in CSECSE-402</v>
      </c>
      <c r="I61" s="79" t="s">
        <v>2292</v>
      </c>
      <c r="J61" s="86">
        <v>2</v>
      </c>
      <c r="K61" s="108">
        <f t="shared" si="1"/>
        <v>1</v>
      </c>
    </row>
    <row r="62" spans="1:11" x14ac:dyDescent="0.25">
      <c r="A62" s="78"/>
      <c r="B62" s="78"/>
      <c r="C62" s="78"/>
      <c r="D62" s="81"/>
      <c r="E62" s="81"/>
      <c r="F62" s="85" t="s">
        <v>130</v>
      </c>
      <c r="G62" s="102" t="s">
        <v>2293</v>
      </c>
      <c r="H62" s="79" t="str">
        <f t="shared" si="2"/>
        <v>BSc. (Engg) in CSECSE-404</v>
      </c>
      <c r="I62" s="79" t="s">
        <v>431</v>
      </c>
      <c r="J62" s="86">
        <v>1.5</v>
      </c>
      <c r="K62" s="108">
        <f t="shared" si="1"/>
        <v>1</v>
      </c>
    </row>
    <row r="63" spans="1:11" x14ac:dyDescent="0.25">
      <c r="A63" s="78"/>
      <c r="B63" s="78"/>
      <c r="C63" s="78"/>
      <c r="D63" s="81"/>
      <c r="E63" s="81"/>
      <c r="F63" s="85" t="s">
        <v>130</v>
      </c>
      <c r="G63" s="102" t="s">
        <v>244</v>
      </c>
      <c r="H63" s="79" t="str">
        <f t="shared" si="2"/>
        <v>BSc. (Engg) in CSECSE-413</v>
      </c>
      <c r="I63" s="79" t="s">
        <v>247</v>
      </c>
      <c r="J63" s="86">
        <v>3</v>
      </c>
      <c r="K63" s="108">
        <f t="shared" si="1"/>
        <v>1</v>
      </c>
    </row>
    <row r="64" spans="1:11" x14ac:dyDescent="0.25">
      <c r="A64" s="78"/>
      <c r="B64" s="78"/>
      <c r="C64" s="78"/>
      <c r="D64" s="81"/>
      <c r="E64" s="81"/>
      <c r="F64" s="85" t="s">
        <v>130</v>
      </c>
      <c r="G64" s="102" t="s">
        <v>245</v>
      </c>
      <c r="H64" s="79" t="str">
        <f t="shared" si="2"/>
        <v>BSc. (Engg) in CSECSE-414</v>
      </c>
      <c r="I64" s="79" t="s">
        <v>248</v>
      </c>
      <c r="J64" s="86">
        <v>1.5</v>
      </c>
      <c r="K64" s="108">
        <f t="shared" si="1"/>
        <v>1</v>
      </c>
    </row>
    <row r="65" spans="1:11" x14ac:dyDescent="0.25">
      <c r="A65" s="78"/>
      <c r="B65" s="78"/>
      <c r="C65" s="78"/>
      <c r="D65" s="81"/>
      <c r="E65" s="81"/>
      <c r="F65" s="85" t="s">
        <v>130</v>
      </c>
      <c r="G65" s="102" t="s">
        <v>241</v>
      </c>
      <c r="H65" s="79" t="str">
        <f t="shared" si="2"/>
        <v>BSc. (Engg) in CSECSE-421</v>
      </c>
      <c r="I65" s="79" t="s">
        <v>239</v>
      </c>
      <c r="J65" s="86">
        <v>3</v>
      </c>
      <c r="K65" s="108">
        <f t="shared" si="1"/>
        <v>1</v>
      </c>
    </row>
    <row r="66" spans="1:11" x14ac:dyDescent="0.25">
      <c r="A66" s="78"/>
      <c r="B66" s="78"/>
      <c r="C66" s="78"/>
      <c r="D66" s="81"/>
      <c r="E66" s="81"/>
      <c r="F66" s="85" t="s">
        <v>130</v>
      </c>
      <c r="G66" s="102" t="s">
        <v>242</v>
      </c>
      <c r="H66" s="79" t="str">
        <f t="shared" ref="H66:H97" si="3">CONCATENATE(F66,G66)</f>
        <v>BSc. (Engg) in CSECSE-422</v>
      </c>
      <c r="I66" s="79" t="s">
        <v>240</v>
      </c>
      <c r="J66" s="86">
        <v>1.5</v>
      </c>
      <c r="K66" s="108">
        <f t="shared" ref="K66:K129" si="4">COUNTIF($G$2:$G$1201,G66)</f>
        <v>1</v>
      </c>
    </row>
    <row r="67" spans="1:11" x14ac:dyDescent="0.25">
      <c r="A67" s="78"/>
      <c r="B67" s="78"/>
      <c r="C67" s="78"/>
      <c r="D67" s="81"/>
      <c r="E67" s="81"/>
      <c r="F67" s="85" t="s">
        <v>130</v>
      </c>
      <c r="G67" s="102" t="s">
        <v>225</v>
      </c>
      <c r="H67" s="79" t="str">
        <f t="shared" si="3"/>
        <v>BSc. (Engg) in CSECSE-451</v>
      </c>
      <c r="I67" s="79" t="s">
        <v>221</v>
      </c>
      <c r="J67" s="86">
        <v>3</v>
      </c>
      <c r="K67" s="108">
        <f t="shared" si="4"/>
        <v>1</v>
      </c>
    </row>
    <row r="68" spans="1:11" x14ac:dyDescent="0.25">
      <c r="A68" s="78"/>
      <c r="B68" s="78"/>
      <c r="C68" s="78"/>
      <c r="D68" s="81"/>
      <c r="E68" s="81"/>
      <c r="F68" s="85" t="s">
        <v>130</v>
      </c>
      <c r="G68" s="102" t="s">
        <v>226</v>
      </c>
      <c r="H68" s="79" t="str">
        <f t="shared" si="3"/>
        <v>BSc. (Engg) in CSECSE-452</v>
      </c>
      <c r="I68" s="79" t="s">
        <v>223</v>
      </c>
      <c r="J68" s="86">
        <v>1.5</v>
      </c>
      <c r="K68" s="108">
        <f t="shared" si="4"/>
        <v>1</v>
      </c>
    </row>
    <row r="69" spans="1:11" x14ac:dyDescent="0.25">
      <c r="A69" s="78"/>
      <c r="B69" s="78"/>
      <c r="C69" s="78"/>
      <c r="D69" s="81"/>
      <c r="E69" s="81"/>
      <c r="F69" s="85" t="s">
        <v>130</v>
      </c>
      <c r="G69" s="102" t="s">
        <v>219</v>
      </c>
      <c r="H69" s="79" t="str">
        <f t="shared" si="3"/>
        <v>BSc. (Engg) in CSECSE-455</v>
      </c>
      <c r="I69" s="79" t="s">
        <v>215</v>
      </c>
      <c r="J69" s="86">
        <v>3</v>
      </c>
      <c r="K69" s="108">
        <f t="shared" si="4"/>
        <v>1</v>
      </c>
    </row>
    <row r="70" spans="1:11" x14ac:dyDescent="0.25">
      <c r="A70" s="78"/>
      <c r="B70" s="78"/>
      <c r="C70" s="78"/>
      <c r="D70" s="81"/>
      <c r="E70" s="81"/>
      <c r="F70" s="85" t="s">
        <v>130</v>
      </c>
      <c r="G70" s="102" t="s">
        <v>220</v>
      </c>
      <c r="H70" s="79" t="str">
        <f t="shared" si="3"/>
        <v>BSc. (Engg) in CSECSE-456</v>
      </c>
      <c r="I70" s="79" t="s">
        <v>216</v>
      </c>
      <c r="J70" s="86">
        <v>1.5</v>
      </c>
      <c r="K70" s="108">
        <f t="shared" si="4"/>
        <v>1</v>
      </c>
    </row>
    <row r="71" spans="1:11" x14ac:dyDescent="0.25">
      <c r="A71" s="78"/>
      <c r="B71" s="78"/>
      <c r="C71" s="78"/>
      <c r="D71" s="81"/>
      <c r="E71" s="81"/>
      <c r="F71" s="85" t="s">
        <v>106</v>
      </c>
      <c r="G71" s="102" t="s">
        <v>270</v>
      </c>
      <c r="H71" s="79" t="str">
        <f t="shared" si="3"/>
        <v>BBAACC-121</v>
      </c>
      <c r="I71" s="79" t="s">
        <v>271</v>
      </c>
      <c r="J71" s="86">
        <v>3</v>
      </c>
      <c r="K71" s="108">
        <f t="shared" si="4"/>
        <v>1</v>
      </c>
    </row>
    <row r="72" spans="1:11" x14ac:dyDescent="0.25">
      <c r="A72" s="78"/>
      <c r="B72" s="78"/>
      <c r="C72" s="78"/>
      <c r="D72" s="81"/>
      <c r="E72" s="81"/>
      <c r="F72" s="85" t="s">
        <v>106</v>
      </c>
      <c r="G72" s="102" t="s">
        <v>144</v>
      </c>
      <c r="H72" s="79" t="str">
        <f t="shared" si="3"/>
        <v>BBAUGE-123</v>
      </c>
      <c r="I72" s="79" t="s">
        <v>145</v>
      </c>
      <c r="J72" s="86">
        <v>3</v>
      </c>
      <c r="K72" s="108">
        <f t="shared" si="4"/>
        <v>1</v>
      </c>
    </row>
    <row r="73" spans="1:11" x14ac:dyDescent="0.25">
      <c r="A73" s="78"/>
      <c r="B73" s="78"/>
      <c r="C73" s="78"/>
      <c r="D73" s="81"/>
      <c r="E73" s="81"/>
      <c r="F73" s="85" t="s">
        <v>106</v>
      </c>
      <c r="G73" s="102" t="s">
        <v>268</v>
      </c>
      <c r="H73" s="79" t="str">
        <f t="shared" si="3"/>
        <v>BBAFIN-125</v>
      </c>
      <c r="I73" s="79" t="s">
        <v>269</v>
      </c>
      <c r="J73" s="86">
        <v>3</v>
      </c>
      <c r="K73" s="108">
        <f t="shared" si="4"/>
        <v>1</v>
      </c>
    </row>
    <row r="74" spans="1:11" x14ac:dyDescent="0.25">
      <c r="A74" s="78"/>
      <c r="B74" s="78"/>
      <c r="C74" s="78"/>
      <c r="D74" s="81"/>
      <c r="E74" s="81"/>
      <c r="F74" s="85" t="s">
        <v>106</v>
      </c>
      <c r="G74" s="102" t="s">
        <v>272</v>
      </c>
      <c r="H74" s="79" t="str">
        <f t="shared" si="3"/>
        <v>BBAENG-127</v>
      </c>
      <c r="I74" s="79" t="s">
        <v>273</v>
      </c>
      <c r="J74" s="86">
        <v>3</v>
      </c>
      <c r="K74" s="108">
        <f t="shared" si="4"/>
        <v>1</v>
      </c>
    </row>
    <row r="75" spans="1:11" x14ac:dyDescent="0.25">
      <c r="A75" s="78"/>
      <c r="B75" s="78"/>
      <c r="C75" s="78"/>
      <c r="D75" s="81"/>
      <c r="E75" s="81"/>
      <c r="F75" s="85" t="s">
        <v>106</v>
      </c>
      <c r="G75" s="102" t="s">
        <v>275</v>
      </c>
      <c r="H75" s="79" t="str">
        <f t="shared" si="3"/>
        <v>BBAMAT-211</v>
      </c>
      <c r="I75" s="79" t="s">
        <v>276</v>
      </c>
      <c r="J75" s="86">
        <v>3</v>
      </c>
      <c r="K75" s="108">
        <f t="shared" si="4"/>
        <v>1</v>
      </c>
    </row>
    <row r="76" spans="1:11" x14ac:dyDescent="0.25">
      <c r="A76" s="78"/>
      <c r="B76" s="78"/>
      <c r="C76" s="78"/>
      <c r="D76" s="81"/>
      <c r="E76" s="81"/>
      <c r="F76" s="85" t="s">
        <v>106</v>
      </c>
      <c r="G76" s="102" t="s">
        <v>277</v>
      </c>
      <c r="H76" s="79" t="str">
        <f t="shared" si="3"/>
        <v>BBAECO-221</v>
      </c>
      <c r="I76" s="79" t="s">
        <v>278</v>
      </c>
      <c r="J76" s="86">
        <v>3</v>
      </c>
      <c r="K76" s="108">
        <f t="shared" si="4"/>
        <v>1</v>
      </c>
    </row>
    <row r="77" spans="1:11" x14ac:dyDescent="0.25">
      <c r="A77" s="78"/>
      <c r="B77" s="78"/>
      <c r="C77" s="78"/>
      <c r="D77" s="81"/>
      <c r="E77" s="81"/>
      <c r="F77" s="85" t="s">
        <v>106</v>
      </c>
      <c r="G77" s="102" t="s">
        <v>283</v>
      </c>
      <c r="H77" s="79" t="str">
        <f t="shared" si="3"/>
        <v>BBAUGE-223</v>
      </c>
      <c r="I77" s="79" t="s">
        <v>284</v>
      </c>
      <c r="J77" s="86">
        <v>3</v>
      </c>
      <c r="K77" s="108">
        <f t="shared" si="4"/>
        <v>1</v>
      </c>
    </row>
    <row r="78" spans="1:11" x14ac:dyDescent="0.25">
      <c r="A78" s="78"/>
      <c r="B78" s="78"/>
      <c r="C78" s="78"/>
      <c r="D78" s="81"/>
      <c r="E78" s="81"/>
      <c r="F78" s="85" t="s">
        <v>106</v>
      </c>
      <c r="G78" s="102" t="s">
        <v>279</v>
      </c>
      <c r="H78" s="79" t="str">
        <f t="shared" si="3"/>
        <v>BBAACC-225</v>
      </c>
      <c r="I78" s="79" t="s">
        <v>280</v>
      </c>
      <c r="J78" s="86">
        <v>3</v>
      </c>
      <c r="K78" s="108">
        <f t="shared" si="4"/>
        <v>1</v>
      </c>
    </row>
    <row r="79" spans="1:11" x14ac:dyDescent="0.25">
      <c r="A79" s="78"/>
      <c r="B79" s="78"/>
      <c r="C79" s="78"/>
      <c r="D79" s="81"/>
      <c r="E79" s="81"/>
      <c r="F79" s="85" t="s">
        <v>106</v>
      </c>
      <c r="G79" s="102" t="s">
        <v>281</v>
      </c>
      <c r="H79" s="79" t="str">
        <f t="shared" si="3"/>
        <v>BBASTA-227</v>
      </c>
      <c r="I79" s="79" t="s">
        <v>282</v>
      </c>
      <c r="J79" s="86">
        <v>3</v>
      </c>
      <c r="K79" s="108">
        <f t="shared" si="4"/>
        <v>1</v>
      </c>
    </row>
    <row r="80" spans="1:11" x14ac:dyDescent="0.25">
      <c r="A80" s="78"/>
      <c r="B80" s="78"/>
      <c r="C80" s="78"/>
      <c r="D80" s="81"/>
      <c r="E80" s="81"/>
      <c r="F80" s="85" t="s">
        <v>106</v>
      </c>
      <c r="G80" s="102" t="s">
        <v>285</v>
      </c>
      <c r="H80" s="79" t="str">
        <f t="shared" si="3"/>
        <v>BBASTA-231</v>
      </c>
      <c r="I80" s="79" t="s">
        <v>286</v>
      </c>
      <c r="J80" s="86">
        <v>3</v>
      </c>
      <c r="K80" s="108">
        <f t="shared" si="4"/>
        <v>1</v>
      </c>
    </row>
    <row r="81" spans="1:11" x14ac:dyDescent="0.25">
      <c r="A81" s="78"/>
      <c r="B81" s="78"/>
      <c r="C81" s="78"/>
      <c r="D81" s="81"/>
      <c r="E81" s="81"/>
      <c r="F81" s="85" t="s">
        <v>106</v>
      </c>
      <c r="G81" s="102" t="s">
        <v>287</v>
      </c>
      <c r="H81" s="79" t="str">
        <f t="shared" si="3"/>
        <v>BBAFIN-233</v>
      </c>
      <c r="I81" s="79" t="s">
        <v>288</v>
      </c>
      <c r="J81" s="86">
        <v>3</v>
      </c>
      <c r="K81" s="108">
        <f t="shared" si="4"/>
        <v>1</v>
      </c>
    </row>
    <row r="82" spans="1:11" x14ac:dyDescent="0.25">
      <c r="A82" s="78"/>
      <c r="B82" s="78"/>
      <c r="C82" s="78"/>
      <c r="D82" s="81"/>
      <c r="E82" s="81"/>
      <c r="F82" s="85" t="s">
        <v>106</v>
      </c>
      <c r="G82" s="102" t="s">
        <v>289</v>
      </c>
      <c r="H82" s="79" t="str">
        <f t="shared" si="3"/>
        <v>BBAACC-235</v>
      </c>
      <c r="I82" s="79" t="s">
        <v>290</v>
      </c>
      <c r="J82" s="86">
        <v>3</v>
      </c>
      <c r="K82" s="108">
        <f t="shared" si="4"/>
        <v>1</v>
      </c>
    </row>
    <row r="83" spans="1:11" x14ac:dyDescent="0.25">
      <c r="A83" s="78"/>
      <c r="B83" s="78"/>
      <c r="C83" s="78"/>
      <c r="D83" s="81"/>
      <c r="E83" s="81"/>
      <c r="F83" s="85" t="s">
        <v>106</v>
      </c>
      <c r="G83" s="102" t="s">
        <v>291</v>
      </c>
      <c r="H83" s="79" t="str">
        <f t="shared" si="3"/>
        <v>BBAMKT-237</v>
      </c>
      <c r="I83" s="79" t="s">
        <v>292</v>
      </c>
      <c r="J83" s="86">
        <v>3</v>
      </c>
      <c r="K83" s="108">
        <f t="shared" si="4"/>
        <v>1</v>
      </c>
    </row>
    <row r="84" spans="1:11" x14ac:dyDescent="0.25">
      <c r="A84" s="78"/>
      <c r="B84" s="78"/>
      <c r="C84" s="78"/>
      <c r="D84" s="81"/>
      <c r="E84" s="81"/>
      <c r="F84" s="85" t="s">
        <v>106</v>
      </c>
      <c r="G84" s="102" t="s">
        <v>293</v>
      </c>
      <c r="H84" s="79" t="str">
        <f t="shared" si="3"/>
        <v>BBAMGT-313</v>
      </c>
      <c r="I84" s="79" t="s">
        <v>294</v>
      </c>
      <c r="J84" s="86">
        <v>3</v>
      </c>
      <c r="K84" s="108">
        <f t="shared" si="4"/>
        <v>1</v>
      </c>
    </row>
    <row r="85" spans="1:11" x14ac:dyDescent="0.25">
      <c r="A85" s="78"/>
      <c r="B85" s="78"/>
      <c r="C85" s="78"/>
      <c r="D85" s="81"/>
      <c r="E85" s="81"/>
      <c r="F85" s="85" t="s">
        <v>106</v>
      </c>
      <c r="G85" s="102" t="s">
        <v>295</v>
      </c>
      <c r="H85" s="79" t="str">
        <f t="shared" si="3"/>
        <v>BBAHRM-321</v>
      </c>
      <c r="I85" s="79" t="s">
        <v>296</v>
      </c>
      <c r="J85" s="86">
        <v>3</v>
      </c>
      <c r="K85" s="108">
        <f t="shared" si="4"/>
        <v>1</v>
      </c>
    </row>
    <row r="86" spans="1:11" x14ac:dyDescent="0.25">
      <c r="A86" s="78"/>
      <c r="B86" s="78"/>
      <c r="C86" s="78"/>
      <c r="D86" s="81"/>
      <c r="E86" s="81"/>
      <c r="F86" s="85" t="s">
        <v>106</v>
      </c>
      <c r="G86" s="102" t="s">
        <v>297</v>
      </c>
      <c r="H86" s="79" t="str">
        <f t="shared" si="3"/>
        <v>BBABUS-323</v>
      </c>
      <c r="I86" s="79" t="s">
        <v>298</v>
      </c>
      <c r="J86" s="86">
        <v>3</v>
      </c>
      <c r="K86" s="108">
        <f t="shared" si="4"/>
        <v>1</v>
      </c>
    </row>
    <row r="87" spans="1:11" x14ac:dyDescent="0.25">
      <c r="A87" s="78"/>
      <c r="B87" s="78"/>
      <c r="C87" s="78"/>
      <c r="D87" s="81"/>
      <c r="E87" s="81"/>
      <c r="F87" s="85" t="s">
        <v>106</v>
      </c>
      <c r="G87" s="102" t="s">
        <v>299</v>
      </c>
      <c r="H87" s="79" t="str">
        <f t="shared" si="3"/>
        <v>BBAMGT-325</v>
      </c>
      <c r="I87" s="79" t="s">
        <v>300</v>
      </c>
      <c r="J87" s="86">
        <v>3</v>
      </c>
      <c r="K87" s="108">
        <f t="shared" si="4"/>
        <v>1</v>
      </c>
    </row>
    <row r="88" spans="1:11" x14ac:dyDescent="0.25">
      <c r="A88" s="78"/>
      <c r="B88" s="78"/>
      <c r="C88" s="78"/>
      <c r="D88" s="81"/>
      <c r="E88" s="81"/>
      <c r="F88" s="85" t="s">
        <v>106</v>
      </c>
      <c r="G88" s="102" t="s">
        <v>301</v>
      </c>
      <c r="H88" s="79" t="str">
        <f t="shared" si="3"/>
        <v>BBABUS-327</v>
      </c>
      <c r="I88" s="79" t="s">
        <v>302</v>
      </c>
      <c r="J88" s="86">
        <v>3</v>
      </c>
      <c r="K88" s="108">
        <f t="shared" si="4"/>
        <v>1</v>
      </c>
    </row>
    <row r="89" spans="1:11" x14ac:dyDescent="0.25">
      <c r="A89" s="78"/>
      <c r="B89" s="78"/>
      <c r="C89" s="78"/>
      <c r="D89" s="81"/>
      <c r="E89" s="81"/>
      <c r="F89" s="85" t="s">
        <v>106</v>
      </c>
      <c r="G89" s="102" t="s">
        <v>303</v>
      </c>
      <c r="H89" s="79" t="str">
        <f t="shared" si="3"/>
        <v>BBAFIN-331</v>
      </c>
      <c r="I89" s="79" t="s">
        <v>304</v>
      </c>
      <c r="J89" s="86">
        <v>3</v>
      </c>
      <c r="K89" s="108">
        <f t="shared" si="4"/>
        <v>1</v>
      </c>
    </row>
    <row r="90" spans="1:11" x14ac:dyDescent="0.25">
      <c r="A90" s="78"/>
      <c r="B90" s="78"/>
      <c r="C90" s="78"/>
      <c r="D90" s="81"/>
      <c r="E90" s="81"/>
      <c r="F90" s="85" t="s">
        <v>106</v>
      </c>
      <c r="G90" s="102" t="s">
        <v>305</v>
      </c>
      <c r="H90" s="79" t="str">
        <f t="shared" si="3"/>
        <v>BBABUS-333</v>
      </c>
      <c r="I90" s="79" t="s">
        <v>306</v>
      </c>
      <c r="J90" s="86">
        <v>3</v>
      </c>
      <c r="K90" s="108">
        <f t="shared" si="4"/>
        <v>1</v>
      </c>
    </row>
    <row r="91" spans="1:11" x14ac:dyDescent="0.25">
      <c r="A91" s="78"/>
      <c r="B91" s="78"/>
      <c r="C91" s="78"/>
      <c r="D91" s="81"/>
      <c r="E91" s="81"/>
      <c r="F91" s="85" t="s">
        <v>106</v>
      </c>
      <c r="G91" s="102" t="s">
        <v>307</v>
      </c>
      <c r="H91" s="79" t="str">
        <f t="shared" si="3"/>
        <v>BBABUS-335</v>
      </c>
      <c r="I91" s="79" t="s">
        <v>308</v>
      </c>
      <c r="J91" s="86">
        <v>3</v>
      </c>
      <c r="K91" s="108">
        <f t="shared" si="4"/>
        <v>1</v>
      </c>
    </row>
    <row r="92" spans="1:11" x14ac:dyDescent="0.25">
      <c r="A92" s="78"/>
      <c r="B92" s="78"/>
      <c r="C92" s="78"/>
      <c r="D92" s="81"/>
      <c r="E92" s="81"/>
      <c r="F92" s="85" t="s">
        <v>106</v>
      </c>
      <c r="G92" s="102" t="s">
        <v>309</v>
      </c>
      <c r="H92" s="79" t="str">
        <f t="shared" si="3"/>
        <v>BBABUS-337</v>
      </c>
      <c r="I92" s="79" t="s">
        <v>310</v>
      </c>
      <c r="J92" s="86">
        <v>3</v>
      </c>
      <c r="K92" s="108">
        <f t="shared" si="4"/>
        <v>1</v>
      </c>
    </row>
    <row r="93" spans="1:11" x14ac:dyDescent="0.25">
      <c r="A93" s="78"/>
      <c r="B93" s="78"/>
      <c r="C93" s="78"/>
      <c r="D93" s="81"/>
      <c r="E93" s="81"/>
      <c r="F93" s="85" t="s">
        <v>106</v>
      </c>
      <c r="G93" s="102" t="s">
        <v>317</v>
      </c>
      <c r="H93" s="79" t="str">
        <f t="shared" si="3"/>
        <v>BBAHRM-413</v>
      </c>
      <c r="I93" s="79" t="s">
        <v>318</v>
      </c>
      <c r="J93" s="86">
        <v>3</v>
      </c>
      <c r="K93" s="108">
        <f t="shared" si="4"/>
        <v>1</v>
      </c>
    </row>
    <row r="94" spans="1:11" x14ac:dyDescent="0.25">
      <c r="A94" s="78"/>
      <c r="B94" s="78"/>
      <c r="C94" s="78"/>
      <c r="D94" s="81"/>
      <c r="E94" s="81"/>
      <c r="F94" s="85" t="s">
        <v>106</v>
      </c>
      <c r="G94" s="102" t="s">
        <v>311</v>
      </c>
      <c r="H94" s="79" t="str">
        <f t="shared" si="3"/>
        <v>BBAACC-423</v>
      </c>
      <c r="I94" s="79" t="s">
        <v>312</v>
      </c>
      <c r="J94" s="86">
        <v>3</v>
      </c>
      <c r="K94" s="108">
        <f t="shared" si="4"/>
        <v>1</v>
      </c>
    </row>
    <row r="95" spans="1:11" x14ac:dyDescent="0.25">
      <c r="A95" s="78"/>
      <c r="B95" s="78"/>
      <c r="C95" s="78"/>
      <c r="D95" s="81"/>
      <c r="E95" s="81"/>
      <c r="F95" s="85" t="s">
        <v>106</v>
      </c>
      <c r="G95" s="102" t="s">
        <v>2299</v>
      </c>
      <c r="H95" s="79" t="str">
        <f t="shared" si="3"/>
        <v>BBAHRM-429</v>
      </c>
      <c r="I95" s="79" t="s">
        <v>2300</v>
      </c>
      <c r="J95" s="86">
        <v>3</v>
      </c>
      <c r="K95" s="108">
        <f t="shared" si="4"/>
        <v>1</v>
      </c>
    </row>
    <row r="96" spans="1:11" x14ac:dyDescent="0.25">
      <c r="A96" s="78"/>
      <c r="B96" s="78"/>
      <c r="C96" s="78"/>
      <c r="D96" s="81"/>
      <c r="E96" s="81"/>
      <c r="F96" s="85" t="s">
        <v>106</v>
      </c>
      <c r="G96" s="102" t="s">
        <v>313</v>
      </c>
      <c r="H96" s="79" t="str">
        <f t="shared" si="3"/>
        <v>BBAACC-425</v>
      </c>
      <c r="I96" s="79" t="s">
        <v>314</v>
      </c>
      <c r="J96" s="86">
        <v>3</v>
      </c>
      <c r="K96" s="108">
        <f t="shared" si="4"/>
        <v>1</v>
      </c>
    </row>
    <row r="97" spans="1:11" x14ac:dyDescent="0.25">
      <c r="A97" s="78"/>
      <c r="B97" s="78"/>
      <c r="C97" s="78"/>
      <c r="D97" s="81"/>
      <c r="E97" s="81"/>
      <c r="F97" s="85" t="s">
        <v>106</v>
      </c>
      <c r="G97" s="102" t="s">
        <v>319</v>
      </c>
      <c r="H97" s="79" t="str">
        <f t="shared" si="3"/>
        <v>BBAHRM-425</v>
      </c>
      <c r="I97" s="79" t="s">
        <v>320</v>
      </c>
      <c r="J97" s="86">
        <v>3</v>
      </c>
      <c r="K97" s="108">
        <f t="shared" si="4"/>
        <v>1</v>
      </c>
    </row>
    <row r="98" spans="1:11" x14ac:dyDescent="0.25">
      <c r="A98" s="78"/>
      <c r="B98" s="78"/>
      <c r="C98" s="78"/>
      <c r="D98" s="81"/>
      <c r="E98" s="81"/>
      <c r="F98" s="85" t="s">
        <v>106</v>
      </c>
      <c r="G98" s="102" t="s">
        <v>315</v>
      </c>
      <c r="H98" s="79" t="str">
        <f t="shared" ref="H98:H129" si="5">CONCATENATE(F98,G98)</f>
        <v>BBAACC-427</v>
      </c>
      <c r="I98" s="79" t="s">
        <v>316</v>
      </c>
      <c r="J98" s="86">
        <v>3</v>
      </c>
      <c r="K98" s="108">
        <f t="shared" si="4"/>
        <v>1</v>
      </c>
    </row>
    <row r="99" spans="1:11" x14ac:dyDescent="0.25">
      <c r="A99" s="78"/>
      <c r="B99" s="78"/>
      <c r="C99" s="78"/>
      <c r="D99" s="81"/>
      <c r="E99" s="81"/>
      <c r="F99" s="85" t="s">
        <v>106</v>
      </c>
      <c r="G99" s="102" t="s">
        <v>2294</v>
      </c>
      <c r="H99" s="79" t="str">
        <f t="shared" si="5"/>
        <v>BBABUS-499</v>
      </c>
      <c r="I99" s="79" t="s">
        <v>2295</v>
      </c>
      <c r="J99" s="86">
        <v>4</v>
      </c>
      <c r="K99" s="108">
        <f t="shared" si="4"/>
        <v>1</v>
      </c>
    </row>
    <row r="100" spans="1:11" x14ac:dyDescent="0.25">
      <c r="A100" s="78"/>
      <c r="B100" s="78"/>
      <c r="C100" s="78"/>
      <c r="D100" s="81"/>
      <c r="E100" s="81"/>
      <c r="F100" s="85" t="s">
        <v>136</v>
      </c>
      <c r="G100" s="102" t="s">
        <v>138</v>
      </c>
      <c r="H100" s="79" t="str">
        <f t="shared" si="5"/>
        <v>MBAECO-521</v>
      </c>
      <c r="I100" s="79" t="s">
        <v>140</v>
      </c>
      <c r="J100" s="86">
        <v>3</v>
      </c>
      <c r="K100" s="108">
        <f t="shared" si="4"/>
        <v>2</v>
      </c>
    </row>
    <row r="101" spans="1:11" x14ac:dyDescent="0.25">
      <c r="A101" s="78"/>
      <c r="B101" s="78"/>
      <c r="C101" s="78"/>
      <c r="D101" s="81"/>
      <c r="E101" s="81"/>
      <c r="F101" s="85" t="s">
        <v>136</v>
      </c>
      <c r="G101" s="102" t="s">
        <v>137</v>
      </c>
      <c r="H101" s="79" t="str">
        <f t="shared" si="5"/>
        <v>MBASTA-523</v>
      </c>
      <c r="I101" s="79" t="s">
        <v>139</v>
      </c>
      <c r="J101" s="86">
        <v>3</v>
      </c>
      <c r="K101" s="108">
        <f t="shared" si="4"/>
        <v>2</v>
      </c>
    </row>
    <row r="102" spans="1:11" x14ac:dyDescent="0.25">
      <c r="A102" s="78"/>
      <c r="B102" s="78"/>
      <c r="C102" s="78"/>
      <c r="D102" s="81"/>
      <c r="E102" s="81"/>
      <c r="F102" s="85" t="s">
        <v>136</v>
      </c>
      <c r="G102" s="102" t="s">
        <v>321</v>
      </c>
      <c r="H102" s="79" t="str">
        <f t="shared" si="5"/>
        <v>MBAMKT-525</v>
      </c>
      <c r="I102" s="79" t="s">
        <v>274</v>
      </c>
      <c r="J102" s="86">
        <v>3</v>
      </c>
      <c r="K102" s="108">
        <f t="shared" si="4"/>
        <v>2</v>
      </c>
    </row>
    <row r="103" spans="1:11" x14ac:dyDescent="0.25">
      <c r="A103" s="78"/>
      <c r="B103" s="78"/>
      <c r="C103" s="78"/>
      <c r="D103" s="81"/>
      <c r="E103" s="81"/>
      <c r="F103" s="85" t="s">
        <v>136</v>
      </c>
      <c r="G103" s="102" t="s">
        <v>322</v>
      </c>
      <c r="H103" s="79" t="str">
        <f t="shared" si="5"/>
        <v>MBAFIN-527</v>
      </c>
      <c r="I103" s="79" t="s">
        <v>323</v>
      </c>
      <c r="J103" s="86">
        <v>3</v>
      </c>
      <c r="K103" s="108">
        <f t="shared" si="4"/>
        <v>2</v>
      </c>
    </row>
    <row r="104" spans="1:11" x14ac:dyDescent="0.25">
      <c r="A104" s="78"/>
      <c r="B104" s="78"/>
      <c r="C104" s="78"/>
      <c r="D104" s="81"/>
      <c r="E104" s="81"/>
      <c r="F104" s="85" t="s">
        <v>136</v>
      </c>
      <c r="G104" s="102" t="s">
        <v>324</v>
      </c>
      <c r="H104" s="79" t="str">
        <f t="shared" si="5"/>
        <v>MBAMKT-531</v>
      </c>
      <c r="I104" s="79" t="s">
        <v>292</v>
      </c>
      <c r="J104" s="86">
        <v>3</v>
      </c>
      <c r="K104" s="108">
        <f t="shared" si="4"/>
        <v>2</v>
      </c>
    </row>
    <row r="105" spans="1:11" x14ac:dyDescent="0.25">
      <c r="A105" s="78"/>
      <c r="B105" s="78"/>
      <c r="C105" s="78"/>
      <c r="D105" s="81"/>
      <c r="E105" s="81"/>
      <c r="F105" s="85" t="s">
        <v>136</v>
      </c>
      <c r="G105" s="102" t="s">
        <v>325</v>
      </c>
      <c r="H105" s="79" t="str">
        <f t="shared" si="5"/>
        <v>MBAACC-533</v>
      </c>
      <c r="I105" s="79" t="s">
        <v>326</v>
      </c>
      <c r="J105" s="86">
        <v>3</v>
      </c>
      <c r="K105" s="108">
        <f t="shared" si="4"/>
        <v>2</v>
      </c>
    </row>
    <row r="106" spans="1:11" x14ac:dyDescent="0.25">
      <c r="A106" s="78"/>
      <c r="B106" s="78"/>
      <c r="C106" s="78"/>
      <c r="D106" s="81"/>
      <c r="E106" s="81"/>
      <c r="F106" s="85" t="s">
        <v>136</v>
      </c>
      <c r="G106" s="102" t="s">
        <v>327</v>
      </c>
      <c r="H106" s="79" t="str">
        <f t="shared" si="5"/>
        <v>MBABUS-535</v>
      </c>
      <c r="I106" s="79" t="s">
        <v>302</v>
      </c>
      <c r="J106" s="86">
        <v>3</v>
      </c>
      <c r="K106" s="108">
        <f t="shared" si="4"/>
        <v>2</v>
      </c>
    </row>
    <row r="107" spans="1:11" x14ac:dyDescent="0.25">
      <c r="A107" s="78"/>
      <c r="B107" s="78"/>
      <c r="C107" s="78"/>
      <c r="D107" s="81"/>
      <c r="E107" s="81"/>
      <c r="F107" s="85" t="s">
        <v>136</v>
      </c>
      <c r="G107" s="102" t="s">
        <v>328</v>
      </c>
      <c r="H107" s="79" t="str">
        <f t="shared" si="5"/>
        <v>MBAFIN-537</v>
      </c>
      <c r="I107" s="79" t="s">
        <v>329</v>
      </c>
      <c r="J107" s="86">
        <v>3</v>
      </c>
      <c r="K107" s="108">
        <f t="shared" si="4"/>
        <v>2</v>
      </c>
    </row>
    <row r="108" spans="1:11" x14ac:dyDescent="0.25">
      <c r="A108" s="78"/>
      <c r="B108" s="78"/>
      <c r="C108" s="78"/>
      <c r="D108" s="81"/>
      <c r="E108" s="81"/>
      <c r="F108" s="85" t="s">
        <v>136</v>
      </c>
      <c r="G108" s="102" t="s">
        <v>120</v>
      </c>
      <c r="H108" s="79" t="str">
        <f t="shared" si="5"/>
        <v>MBABUS-541</v>
      </c>
      <c r="I108" s="79" t="s">
        <v>330</v>
      </c>
      <c r="J108" s="86">
        <v>3</v>
      </c>
      <c r="K108" s="108">
        <f t="shared" si="4"/>
        <v>1</v>
      </c>
    </row>
    <row r="109" spans="1:11" x14ac:dyDescent="0.25">
      <c r="A109" s="78"/>
      <c r="B109" s="78"/>
      <c r="C109" s="78"/>
      <c r="D109" s="81"/>
      <c r="E109" s="81"/>
      <c r="F109" s="85" t="s">
        <v>136</v>
      </c>
      <c r="G109" s="102" t="s">
        <v>331</v>
      </c>
      <c r="H109" s="79" t="str">
        <f t="shared" si="5"/>
        <v>MBAHRM-543</v>
      </c>
      <c r="I109" s="79" t="s">
        <v>296</v>
      </c>
      <c r="J109" s="86">
        <v>3</v>
      </c>
      <c r="K109" s="108">
        <f t="shared" si="4"/>
        <v>1</v>
      </c>
    </row>
    <row r="110" spans="1:11" x14ac:dyDescent="0.25">
      <c r="A110" s="78"/>
      <c r="B110" s="78"/>
      <c r="C110" s="78"/>
      <c r="D110" s="81"/>
      <c r="E110" s="81"/>
      <c r="F110" s="85" t="s">
        <v>136</v>
      </c>
      <c r="G110" s="102" t="s">
        <v>121</v>
      </c>
      <c r="H110" s="79" t="str">
        <f t="shared" si="5"/>
        <v>MBABUS-545</v>
      </c>
      <c r="I110" s="79" t="s">
        <v>332</v>
      </c>
      <c r="J110" s="86">
        <v>3</v>
      </c>
      <c r="K110" s="108">
        <f t="shared" si="4"/>
        <v>1</v>
      </c>
    </row>
    <row r="111" spans="1:11" x14ac:dyDescent="0.25">
      <c r="A111" s="78"/>
      <c r="B111" s="78"/>
      <c r="C111" s="78"/>
      <c r="D111" s="81"/>
      <c r="E111" s="81"/>
      <c r="F111" s="85" t="s">
        <v>136</v>
      </c>
      <c r="G111" s="102" t="s">
        <v>122</v>
      </c>
      <c r="H111" s="79" t="str">
        <f t="shared" si="5"/>
        <v>MBABUS-547</v>
      </c>
      <c r="I111" s="79" t="s">
        <v>333</v>
      </c>
      <c r="J111" s="86">
        <v>3</v>
      </c>
      <c r="K111" s="108">
        <f t="shared" si="4"/>
        <v>1</v>
      </c>
    </row>
    <row r="112" spans="1:11" x14ac:dyDescent="0.25">
      <c r="A112" s="78"/>
      <c r="B112" s="78"/>
      <c r="C112" s="78"/>
      <c r="D112" s="81"/>
      <c r="E112" s="81"/>
      <c r="F112" s="85" t="s">
        <v>136</v>
      </c>
      <c r="G112" s="102" t="s">
        <v>334</v>
      </c>
      <c r="H112" s="79" t="str">
        <f t="shared" si="5"/>
        <v>MBAACC-553</v>
      </c>
      <c r="I112" s="79" t="s">
        <v>335</v>
      </c>
      <c r="J112" s="86">
        <v>3</v>
      </c>
      <c r="K112" s="108">
        <f t="shared" si="4"/>
        <v>2</v>
      </c>
    </row>
    <row r="113" spans="1:11" x14ac:dyDescent="0.25">
      <c r="A113" s="78"/>
      <c r="B113" s="78"/>
      <c r="C113" s="78"/>
      <c r="D113" s="81"/>
      <c r="E113" s="81"/>
      <c r="F113" s="85" t="s">
        <v>136</v>
      </c>
      <c r="G113" s="102" t="s">
        <v>336</v>
      </c>
      <c r="H113" s="79" t="str">
        <f t="shared" si="5"/>
        <v>MBAACC-555</v>
      </c>
      <c r="I113" s="79" t="s">
        <v>337</v>
      </c>
      <c r="J113" s="86">
        <v>3</v>
      </c>
      <c r="K113" s="108">
        <f t="shared" si="4"/>
        <v>2</v>
      </c>
    </row>
    <row r="114" spans="1:11" x14ac:dyDescent="0.25">
      <c r="A114" s="78"/>
      <c r="B114" s="78"/>
      <c r="C114" s="78"/>
      <c r="D114" s="81"/>
      <c r="E114" s="81"/>
      <c r="F114" s="85" t="s">
        <v>136</v>
      </c>
      <c r="G114" s="102" t="s">
        <v>338</v>
      </c>
      <c r="H114" s="79" t="str">
        <f t="shared" si="5"/>
        <v>MBAACC-557</v>
      </c>
      <c r="I114" s="79" t="s">
        <v>339</v>
      </c>
      <c r="J114" s="86">
        <v>3</v>
      </c>
      <c r="K114" s="108">
        <f t="shared" si="4"/>
        <v>2</v>
      </c>
    </row>
    <row r="115" spans="1:11" x14ac:dyDescent="0.25">
      <c r="A115" s="78"/>
      <c r="B115" s="78"/>
      <c r="C115" s="78"/>
      <c r="D115" s="81"/>
      <c r="E115" s="81"/>
      <c r="F115" s="85" t="s">
        <v>136</v>
      </c>
      <c r="G115" s="102" t="s">
        <v>340</v>
      </c>
      <c r="H115" s="79" t="str">
        <f t="shared" si="5"/>
        <v>MBAACC-560</v>
      </c>
      <c r="I115" s="79" t="s">
        <v>341</v>
      </c>
      <c r="J115" s="86">
        <v>3</v>
      </c>
      <c r="K115" s="108">
        <f t="shared" si="4"/>
        <v>2</v>
      </c>
    </row>
    <row r="116" spans="1:11" x14ac:dyDescent="0.25">
      <c r="A116" s="78"/>
      <c r="B116" s="78"/>
      <c r="C116" s="78"/>
      <c r="D116" s="81"/>
      <c r="E116" s="81"/>
      <c r="F116" s="85" t="s">
        <v>136</v>
      </c>
      <c r="G116" s="102" t="s">
        <v>342</v>
      </c>
      <c r="H116" s="79" t="str">
        <f t="shared" si="5"/>
        <v>MBAFIN-551</v>
      </c>
      <c r="I116" s="79" t="s">
        <v>343</v>
      </c>
      <c r="J116" s="86">
        <v>3</v>
      </c>
      <c r="K116" s="108">
        <f t="shared" si="4"/>
        <v>2</v>
      </c>
    </row>
    <row r="117" spans="1:11" x14ac:dyDescent="0.25">
      <c r="A117" s="78"/>
      <c r="B117" s="78"/>
      <c r="C117" s="78"/>
      <c r="D117" s="81"/>
      <c r="E117" s="81"/>
      <c r="F117" s="85" t="s">
        <v>136</v>
      </c>
      <c r="G117" s="102" t="s">
        <v>344</v>
      </c>
      <c r="H117" s="79" t="str">
        <f t="shared" si="5"/>
        <v>MBAFIN-557</v>
      </c>
      <c r="I117" s="79" t="s">
        <v>345</v>
      </c>
      <c r="J117" s="86">
        <v>3</v>
      </c>
      <c r="K117" s="108">
        <f t="shared" si="4"/>
        <v>2</v>
      </c>
    </row>
    <row r="118" spans="1:11" x14ac:dyDescent="0.25">
      <c r="A118" s="78"/>
      <c r="B118" s="78"/>
      <c r="C118" s="78"/>
      <c r="D118" s="81"/>
      <c r="E118" s="81"/>
      <c r="F118" s="85" t="s">
        <v>136</v>
      </c>
      <c r="G118" s="102" t="s">
        <v>346</v>
      </c>
      <c r="H118" s="79" t="str">
        <f t="shared" si="5"/>
        <v>MBAFIN-558</v>
      </c>
      <c r="I118" s="79" t="s">
        <v>347</v>
      </c>
      <c r="J118" s="86">
        <v>3</v>
      </c>
      <c r="K118" s="108">
        <f t="shared" si="4"/>
        <v>2</v>
      </c>
    </row>
    <row r="119" spans="1:11" x14ac:dyDescent="0.25">
      <c r="A119" s="78"/>
      <c r="B119" s="78"/>
      <c r="C119" s="78"/>
      <c r="D119" s="81"/>
      <c r="E119" s="81"/>
      <c r="F119" s="85" t="s">
        <v>136</v>
      </c>
      <c r="G119" s="102" t="s">
        <v>348</v>
      </c>
      <c r="H119" s="79" t="str">
        <f t="shared" si="5"/>
        <v>MBAFIN-559</v>
      </c>
      <c r="I119" s="79" t="s">
        <v>349</v>
      </c>
      <c r="J119" s="86">
        <v>3</v>
      </c>
      <c r="K119" s="108">
        <f t="shared" si="4"/>
        <v>2</v>
      </c>
    </row>
    <row r="120" spans="1:11" x14ac:dyDescent="0.25">
      <c r="A120" s="78"/>
      <c r="B120" s="78"/>
      <c r="C120" s="78"/>
      <c r="D120" s="81"/>
      <c r="E120" s="81"/>
      <c r="F120" s="85" t="s">
        <v>136</v>
      </c>
      <c r="G120" s="102" t="s">
        <v>350</v>
      </c>
      <c r="H120" s="79" t="str">
        <f t="shared" si="5"/>
        <v>MBAHRM-553</v>
      </c>
      <c r="I120" s="79" t="s">
        <v>351</v>
      </c>
      <c r="J120" s="86">
        <v>3</v>
      </c>
      <c r="K120" s="108">
        <f t="shared" si="4"/>
        <v>2</v>
      </c>
    </row>
    <row r="121" spans="1:11" x14ac:dyDescent="0.25">
      <c r="A121" s="78"/>
      <c r="B121" s="78"/>
      <c r="C121" s="78"/>
      <c r="D121" s="81"/>
      <c r="E121" s="81"/>
      <c r="F121" s="85" t="s">
        <v>136</v>
      </c>
      <c r="G121" s="102" t="s">
        <v>352</v>
      </c>
      <c r="H121" s="79" t="str">
        <f t="shared" si="5"/>
        <v>MBAHRM-555</v>
      </c>
      <c r="I121" s="79" t="s">
        <v>353</v>
      </c>
      <c r="J121" s="86">
        <v>3</v>
      </c>
      <c r="K121" s="108">
        <f t="shared" si="4"/>
        <v>2</v>
      </c>
    </row>
    <row r="122" spans="1:11" x14ac:dyDescent="0.25">
      <c r="A122" s="78"/>
      <c r="B122" s="78"/>
      <c r="C122" s="78"/>
      <c r="D122" s="81"/>
      <c r="E122" s="81"/>
      <c r="F122" s="85" t="s">
        <v>136</v>
      </c>
      <c r="G122" s="102" t="s">
        <v>354</v>
      </c>
      <c r="H122" s="79" t="str">
        <f t="shared" si="5"/>
        <v>MBAHRM-557</v>
      </c>
      <c r="I122" s="79" t="s">
        <v>355</v>
      </c>
      <c r="J122" s="86">
        <v>3</v>
      </c>
      <c r="K122" s="108">
        <f t="shared" si="4"/>
        <v>2</v>
      </c>
    </row>
    <row r="123" spans="1:11" x14ac:dyDescent="0.25">
      <c r="A123" s="78"/>
      <c r="B123" s="78"/>
      <c r="C123" s="78"/>
      <c r="D123" s="81"/>
      <c r="E123" s="81"/>
      <c r="F123" s="85" t="s">
        <v>136</v>
      </c>
      <c r="G123" s="102" t="s">
        <v>356</v>
      </c>
      <c r="H123" s="79" t="str">
        <f t="shared" si="5"/>
        <v>MBAHRM-558</v>
      </c>
      <c r="I123" s="79" t="s">
        <v>357</v>
      </c>
      <c r="J123" s="86">
        <v>3</v>
      </c>
      <c r="K123" s="108">
        <f t="shared" si="4"/>
        <v>2</v>
      </c>
    </row>
    <row r="124" spans="1:11" x14ac:dyDescent="0.25">
      <c r="A124" s="78"/>
      <c r="B124" s="78"/>
      <c r="C124" s="78"/>
      <c r="D124" s="81"/>
      <c r="E124" s="81"/>
      <c r="F124" s="85" t="s">
        <v>136</v>
      </c>
      <c r="G124" s="102" t="s">
        <v>358</v>
      </c>
      <c r="H124" s="79" t="str">
        <f t="shared" si="5"/>
        <v>MBAMKT-551</v>
      </c>
      <c r="I124" s="79" t="s">
        <v>359</v>
      </c>
      <c r="J124" s="86">
        <v>3</v>
      </c>
      <c r="K124" s="108">
        <f t="shared" si="4"/>
        <v>2</v>
      </c>
    </row>
    <row r="125" spans="1:11" x14ac:dyDescent="0.25">
      <c r="A125" s="78"/>
      <c r="B125" s="78"/>
      <c r="C125" s="78"/>
      <c r="D125" s="81"/>
      <c r="E125" s="81"/>
      <c r="F125" s="85" t="s">
        <v>136</v>
      </c>
      <c r="G125" s="102" t="s">
        <v>360</v>
      </c>
      <c r="H125" s="79" t="str">
        <f t="shared" si="5"/>
        <v>MBAMKT-555</v>
      </c>
      <c r="I125" s="79" t="s">
        <v>361</v>
      </c>
      <c r="J125" s="86">
        <v>3</v>
      </c>
      <c r="K125" s="108">
        <f t="shared" si="4"/>
        <v>2</v>
      </c>
    </row>
    <row r="126" spans="1:11" x14ac:dyDescent="0.25">
      <c r="A126" s="78"/>
      <c r="B126" s="78"/>
      <c r="C126" s="78"/>
      <c r="D126" s="81"/>
      <c r="E126" s="81"/>
      <c r="F126" s="85" t="s">
        <v>136</v>
      </c>
      <c r="G126" s="102" t="s">
        <v>362</v>
      </c>
      <c r="H126" s="79" t="str">
        <f t="shared" si="5"/>
        <v>MBAMKT-557</v>
      </c>
      <c r="I126" s="79" t="s">
        <v>363</v>
      </c>
      <c r="J126" s="86">
        <v>3</v>
      </c>
      <c r="K126" s="108">
        <f t="shared" si="4"/>
        <v>2</v>
      </c>
    </row>
    <row r="127" spans="1:11" x14ac:dyDescent="0.25">
      <c r="A127" s="78"/>
      <c r="B127" s="78"/>
      <c r="C127" s="78"/>
      <c r="D127" s="81"/>
      <c r="E127" s="81"/>
      <c r="F127" s="85" t="s">
        <v>136</v>
      </c>
      <c r="G127" s="102" t="s">
        <v>364</v>
      </c>
      <c r="H127" s="79" t="str">
        <f t="shared" si="5"/>
        <v>MBAMKT-558</v>
      </c>
      <c r="I127" s="79" t="s">
        <v>365</v>
      </c>
      <c r="J127" s="86">
        <v>3</v>
      </c>
      <c r="K127" s="108">
        <f t="shared" si="4"/>
        <v>2</v>
      </c>
    </row>
    <row r="128" spans="1:11" x14ac:dyDescent="0.25">
      <c r="A128" s="78"/>
      <c r="B128" s="78"/>
      <c r="C128" s="78"/>
      <c r="D128" s="81"/>
      <c r="E128" s="81"/>
      <c r="F128" s="85" t="s">
        <v>136</v>
      </c>
      <c r="G128" s="102" t="s">
        <v>2296</v>
      </c>
      <c r="H128" s="79" t="str">
        <f t="shared" si="5"/>
        <v>MBAPRJ-599</v>
      </c>
      <c r="I128" s="79" t="s">
        <v>2297</v>
      </c>
      <c r="J128" s="86">
        <v>4</v>
      </c>
      <c r="K128" s="108">
        <f t="shared" si="4"/>
        <v>2</v>
      </c>
    </row>
    <row r="129" spans="1:11" x14ac:dyDescent="0.25">
      <c r="A129" s="78"/>
      <c r="B129" s="78"/>
      <c r="C129" s="78"/>
      <c r="D129" s="81"/>
      <c r="E129" s="81"/>
      <c r="F129" s="85" t="s">
        <v>115</v>
      </c>
      <c r="G129" s="102" t="s">
        <v>138</v>
      </c>
      <c r="H129" s="79" t="str">
        <f t="shared" si="5"/>
        <v>EMBAECO-521</v>
      </c>
      <c r="I129" s="79" t="s">
        <v>140</v>
      </c>
      <c r="J129" s="86">
        <v>3</v>
      </c>
      <c r="K129" s="108">
        <f t="shared" si="4"/>
        <v>2</v>
      </c>
    </row>
    <row r="130" spans="1:11" x14ac:dyDescent="0.25">
      <c r="A130" s="78"/>
      <c r="B130" s="78"/>
      <c r="C130" s="78"/>
      <c r="D130" s="81"/>
      <c r="E130" s="81"/>
      <c r="F130" s="85" t="s">
        <v>115</v>
      </c>
      <c r="G130" s="102" t="s">
        <v>137</v>
      </c>
      <c r="H130" s="79" t="str">
        <f t="shared" ref="H130:H193" si="6">CONCATENATE(F130,G130)</f>
        <v>EMBASTA-523</v>
      </c>
      <c r="I130" s="79" t="s">
        <v>139</v>
      </c>
      <c r="J130" s="86">
        <v>3</v>
      </c>
      <c r="K130" s="108">
        <f t="shared" ref="K130:K193" si="7">COUNTIF($G$2:$G$1201,G130)</f>
        <v>2</v>
      </c>
    </row>
    <row r="131" spans="1:11" x14ac:dyDescent="0.25">
      <c r="A131" s="78"/>
      <c r="B131" s="78"/>
      <c r="C131" s="78"/>
      <c r="D131" s="81"/>
      <c r="E131" s="81"/>
      <c r="F131" s="85" t="s">
        <v>115</v>
      </c>
      <c r="G131" s="102" t="s">
        <v>321</v>
      </c>
      <c r="H131" s="79" t="str">
        <f t="shared" si="6"/>
        <v>EMBAMKT-525</v>
      </c>
      <c r="I131" s="79" t="s">
        <v>274</v>
      </c>
      <c r="J131" s="86">
        <v>3</v>
      </c>
      <c r="K131" s="108">
        <f t="shared" si="7"/>
        <v>2</v>
      </c>
    </row>
    <row r="132" spans="1:11" x14ac:dyDescent="0.25">
      <c r="A132" s="78"/>
      <c r="B132" s="78"/>
      <c r="C132" s="78"/>
      <c r="D132" s="81"/>
      <c r="E132" s="81"/>
      <c r="F132" s="85" t="s">
        <v>115</v>
      </c>
      <c r="G132" s="102" t="s">
        <v>322</v>
      </c>
      <c r="H132" s="79" t="str">
        <f t="shared" si="6"/>
        <v>EMBAFIN-527</v>
      </c>
      <c r="I132" s="79" t="s">
        <v>323</v>
      </c>
      <c r="J132" s="86">
        <v>3</v>
      </c>
      <c r="K132" s="108">
        <f t="shared" si="7"/>
        <v>2</v>
      </c>
    </row>
    <row r="133" spans="1:11" x14ac:dyDescent="0.25">
      <c r="A133" s="78"/>
      <c r="B133" s="78"/>
      <c r="C133" s="78"/>
      <c r="D133" s="81"/>
      <c r="E133" s="81"/>
      <c r="F133" s="85" t="s">
        <v>115</v>
      </c>
      <c r="G133" s="102" t="s">
        <v>324</v>
      </c>
      <c r="H133" s="79" t="str">
        <f t="shared" si="6"/>
        <v>EMBAMKT-531</v>
      </c>
      <c r="I133" s="79" t="s">
        <v>292</v>
      </c>
      <c r="J133" s="86">
        <v>3</v>
      </c>
      <c r="K133" s="108">
        <f t="shared" si="7"/>
        <v>2</v>
      </c>
    </row>
    <row r="134" spans="1:11" x14ac:dyDescent="0.25">
      <c r="A134" s="78"/>
      <c r="B134" s="78"/>
      <c r="C134" s="78"/>
      <c r="D134" s="81"/>
      <c r="E134" s="81"/>
      <c r="F134" s="85" t="s">
        <v>115</v>
      </c>
      <c r="G134" s="102" t="s">
        <v>325</v>
      </c>
      <c r="H134" s="79" t="str">
        <f t="shared" si="6"/>
        <v>EMBAACC-533</v>
      </c>
      <c r="I134" s="79" t="s">
        <v>326</v>
      </c>
      <c r="J134" s="86">
        <v>3</v>
      </c>
      <c r="K134" s="108">
        <f t="shared" si="7"/>
        <v>2</v>
      </c>
    </row>
    <row r="135" spans="1:11" x14ac:dyDescent="0.25">
      <c r="A135" s="78"/>
      <c r="B135" s="78"/>
      <c r="C135" s="78"/>
      <c r="D135" s="81"/>
      <c r="E135" s="81"/>
      <c r="F135" s="85" t="s">
        <v>115</v>
      </c>
      <c r="G135" s="102" t="s">
        <v>327</v>
      </c>
      <c r="H135" s="79" t="str">
        <f t="shared" si="6"/>
        <v>EMBABUS-535</v>
      </c>
      <c r="I135" s="79" t="s">
        <v>302</v>
      </c>
      <c r="J135" s="86">
        <v>3</v>
      </c>
      <c r="K135" s="108">
        <f t="shared" si="7"/>
        <v>2</v>
      </c>
    </row>
    <row r="136" spans="1:11" x14ac:dyDescent="0.25">
      <c r="A136" s="78"/>
      <c r="B136" s="78"/>
      <c r="C136" s="78"/>
      <c r="D136" s="81"/>
      <c r="E136" s="81"/>
      <c r="F136" s="85" t="s">
        <v>115</v>
      </c>
      <c r="G136" s="102" t="s">
        <v>328</v>
      </c>
      <c r="H136" s="79" t="str">
        <f t="shared" si="6"/>
        <v>EMBAFIN-537</v>
      </c>
      <c r="I136" s="79" t="s">
        <v>329</v>
      </c>
      <c r="J136" s="86">
        <v>3</v>
      </c>
      <c r="K136" s="108">
        <f t="shared" si="7"/>
        <v>2</v>
      </c>
    </row>
    <row r="137" spans="1:11" x14ac:dyDescent="0.25">
      <c r="A137" s="78"/>
      <c r="B137" s="78"/>
      <c r="C137" s="78"/>
      <c r="D137" s="81"/>
      <c r="E137" s="81"/>
      <c r="F137" s="85" t="s">
        <v>115</v>
      </c>
      <c r="G137" s="102" t="s">
        <v>334</v>
      </c>
      <c r="H137" s="79" t="str">
        <f t="shared" si="6"/>
        <v>EMBAACC-553</v>
      </c>
      <c r="I137" s="79" t="s">
        <v>335</v>
      </c>
      <c r="J137" s="86">
        <v>3</v>
      </c>
      <c r="K137" s="108">
        <f t="shared" si="7"/>
        <v>2</v>
      </c>
    </row>
    <row r="138" spans="1:11" x14ac:dyDescent="0.25">
      <c r="A138" s="78"/>
      <c r="B138" s="78"/>
      <c r="C138" s="78"/>
      <c r="D138" s="81"/>
      <c r="E138" s="81"/>
      <c r="F138" s="85" t="s">
        <v>115</v>
      </c>
      <c r="G138" s="102" t="s">
        <v>336</v>
      </c>
      <c r="H138" s="79" t="str">
        <f t="shared" si="6"/>
        <v>EMBAACC-555</v>
      </c>
      <c r="I138" s="79" t="s">
        <v>337</v>
      </c>
      <c r="J138" s="86">
        <v>3</v>
      </c>
      <c r="K138" s="108">
        <f t="shared" si="7"/>
        <v>2</v>
      </c>
    </row>
    <row r="139" spans="1:11" x14ac:dyDescent="0.25">
      <c r="A139" s="78"/>
      <c r="B139" s="78"/>
      <c r="C139" s="78"/>
      <c r="D139" s="81"/>
      <c r="E139" s="81"/>
      <c r="F139" s="85" t="s">
        <v>115</v>
      </c>
      <c r="G139" s="102" t="s">
        <v>338</v>
      </c>
      <c r="H139" s="79" t="str">
        <f t="shared" si="6"/>
        <v>EMBAACC-557</v>
      </c>
      <c r="I139" s="79" t="s">
        <v>339</v>
      </c>
      <c r="J139" s="86">
        <v>3</v>
      </c>
      <c r="K139" s="108">
        <f t="shared" si="7"/>
        <v>2</v>
      </c>
    </row>
    <row r="140" spans="1:11" x14ac:dyDescent="0.25">
      <c r="A140" s="78"/>
      <c r="B140" s="78"/>
      <c r="C140" s="78"/>
      <c r="D140" s="81"/>
      <c r="E140" s="81"/>
      <c r="F140" s="85" t="s">
        <v>115</v>
      </c>
      <c r="G140" s="102" t="s">
        <v>340</v>
      </c>
      <c r="H140" s="79" t="str">
        <f t="shared" si="6"/>
        <v>EMBAACC-560</v>
      </c>
      <c r="I140" s="79" t="s">
        <v>341</v>
      </c>
      <c r="J140" s="86">
        <v>3</v>
      </c>
      <c r="K140" s="108">
        <f t="shared" si="7"/>
        <v>2</v>
      </c>
    </row>
    <row r="141" spans="1:11" x14ac:dyDescent="0.25">
      <c r="A141" s="78"/>
      <c r="B141" s="78"/>
      <c r="C141" s="78"/>
      <c r="D141" s="81"/>
      <c r="E141" s="81"/>
      <c r="F141" s="85" t="s">
        <v>115</v>
      </c>
      <c r="G141" s="102" t="s">
        <v>342</v>
      </c>
      <c r="H141" s="79" t="str">
        <f t="shared" si="6"/>
        <v>EMBAFIN-551</v>
      </c>
      <c r="I141" s="79" t="s">
        <v>343</v>
      </c>
      <c r="J141" s="86">
        <v>3</v>
      </c>
      <c r="K141" s="108">
        <f t="shared" si="7"/>
        <v>2</v>
      </c>
    </row>
    <row r="142" spans="1:11" x14ac:dyDescent="0.25">
      <c r="A142" s="78"/>
      <c r="B142" s="78"/>
      <c r="C142" s="78"/>
      <c r="D142" s="81"/>
      <c r="E142" s="81"/>
      <c r="F142" s="85" t="s">
        <v>115</v>
      </c>
      <c r="G142" s="102" t="s">
        <v>344</v>
      </c>
      <c r="H142" s="79" t="str">
        <f t="shared" si="6"/>
        <v>EMBAFIN-557</v>
      </c>
      <c r="I142" s="79" t="s">
        <v>345</v>
      </c>
      <c r="J142" s="86">
        <v>3</v>
      </c>
      <c r="K142" s="108">
        <f t="shared" si="7"/>
        <v>2</v>
      </c>
    </row>
    <row r="143" spans="1:11" x14ac:dyDescent="0.25">
      <c r="A143" s="78"/>
      <c r="B143" s="78"/>
      <c r="C143" s="78"/>
      <c r="D143" s="81"/>
      <c r="E143" s="81"/>
      <c r="F143" s="85" t="s">
        <v>115</v>
      </c>
      <c r="G143" s="102" t="s">
        <v>346</v>
      </c>
      <c r="H143" s="79" t="str">
        <f t="shared" si="6"/>
        <v>EMBAFIN-558</v>
      </c>
      <c r="I143" s="79" t="s">
        <v>347</v>
      </c>
      <c r="J143" s="86">
        <v>3</v>
      </c>
      <c r="K143" s="108">
        <f t="shared" si="7"/>
        <v>2</v>
      </c>
    </row>
    <row r="144" spans="1:11" x14ac:dyDescent="0.25">
      <c r="A144" s="78"/>
      <c r="B144" s="78"/>
      <c r="C144" s="78"/>
      <c r="D144" s="81"/>
      <c r="E144" s="81"/>
      <c r="F144" s="85" t="s">
        <v>115</v>
      </c>
      <c r="G144" s="102" t="s">
        <v>348</v>
      </c>
      <c r="H144" s="79" t="str">
        <f t="shared" si="6"/>
        <v>EMBAFIN-559</v>
      </c>
      <c r="I144" s="79" t="s">
        <v>349</v>
      </c>
      <c r="J144" s="86">
        <v>3</v>
      </c>
      <c r="K144" s="108">
        <f t="shared" si="7"/>
        <v>2</v>
      </c>
    </row>
    <row r="145" spans="1:11" x14ac:dyDescent="0.25">
      <c r="A145" s="78"/>
      <c r="B145" s="78"/>
      <c r="C145" s="78"/>
      <c r="D145" s="81"/>
      <c r="E145" s="81"/>
      <c r="F145" s="85" t="s">
        <v>115</v>
      </c>
      <c r="G145" s="102" t="s">
        <v>350</v>
      </c>
      <c r="H145" s="79" t="str">
        <f t="shared" si="6"/>
        <v>EMBAHRM-553</v>
      </c>
      <c r="I145" s="79" t="s">
        <v>351</v>
      </c>
      <c r="J145" s="86">
        <v>3</v>
      </c>
      <c r="K145" s="108">
        <f t="shared" si="7"/>
        <v>2</v>
      </c>
    </row>
    <row r="146" spans="1:11" x14ac:dyDescent="0.25">
      <c r="A146" s="78"/>
      <c r="B146" s="78"/>
      <c r="C146" s="78"/>
      <c r="D146" s="81"/>
      <c r="E146" s="81"/>
      <c r="F146" s="85" t="s">
        <v>115</v>
      </c>
      <c r="G146" s="102" t="s">
        <v>352</v>
      </c>
      <c r="H146" s="79" t="str">
        <f t="shared" si="6"/>
        <v>EMBAHRM-555</v>
      </c>
      <c r="I146" s="79" t="s">
        <v>353</v>
      </c>
      <c r="J146" s="86">
        <v>3</v>
      </c>
      <c r="K146" s="108">
        <f t="shared" si="7"/>
        <v>2</v>
      </c>
    </row>
    <row r="147" spans="1:11" x14ac:dyDescent="0.25">
      <c r="A147" s="78"/>
      <c r="B147" s="78"/>
      <c r="C147" s="78"/>
      <c r="D147" s="81"/>
      <c r="E147" s="81"/>
      <c r="F147" s="85" t="s">
        <v>115</v>
      </c>
      <c r="G147" s="102" t="s">
        <v>354</v>
      </c>
      <c r="H147" s="79" t="str">
        <f t="shared" si="6"/>
        <v>EMBAHRM-557</v>
      </c>
      <c r="I147" s="79" t="s">
        <v>355</v>
      </c>
      <c r="J147" s="86">
        <v>3</v>
      </c>
      <c r="K147" s="108">
        <f t="shared" si="7"/>
        <v>2</v>
      </c>
    </row>
    <row r="148" spans="1:11" x14ac:dyDescent="0.25">
      <c r="A148" s="78"/>
      <c r="B148" s="78"/>
      <c r="C148" s="78"/>
      <c r="D148" s="81"/>
      <c r="E148" s="81"/>
      <c r="F148" s="85" t="s">
        <v>115</v>
      </c>
      <c r="G148" s="102" t="s">
        <v>356</v>
      </c>
      <c r="H148" s="79" t="str">
        <f t="shared" si="6"/>
        <v>EMBAHRM-558</v>
      </c>
      <c r="I148" s="79" t="s">
        <v>357</v>
      </c>
      <c r="J148" s="86">
        <v>3</v>
      </c>
      <c r="K148" s="108">
        <f t="shared" si="7"/>
        <v>2</v>
      </c>
    </row>
    <row r="149" spans="1:11" x14ac:dyDescent="0.25">
      <c r="A149" s="78"/>
      <c r="B149" s="78"/>
      <c r="C149" s="78"/>
      <c r="D149" s="81"/>
      <c r="E149" s="81"/>
      <c r="F149" s="85" t="s">
        <v>115</v>
      </c>
      <c r="G149" s="102" t="s">
        <v>358</v>
      </c>
      <c r="H149" s="79" t="str">
        <f t="shared" si="6"/>
        <v>EMBAMKT-551</v>
      </c>
      <c r="I149" s="79" t="s">
        <v>359</v>
      </c>
      <c r="J149" s="86">
        <v>3</v>
      </c>
      <c r="K149" s="108">
        <f t="shared" si="7"/>
        <v>2</v>
      </c>
    </row>
    <row r="150" spans="1:11" x14ac:dyDescent="0.25">
      <c r="A150" s="78"/>
      <c r="B150" s="78"/>
      <c r="C150" s="78"/>
      <c r="D150" s="81"/>
      <c r="E150" s="81"/>
      <c r="F150" s="85" t="s">
        <v>115</v>
      </c>
      <c r="G150" s="102" t="s">
        <v>360</v>
      </c>
      <c r="H150" s="79" t="str">
        <f t="shared" si="6"/>
        <v>EMBAMKT-555</v>
      </c>
      <c r="I150" s="79" t="s">
        <v>361</v>
      </c>
      <c r="J150" s="86">
        <v>3</v>
      </c>
      <c r="K150" s="108">
        <f t="shared" si="7"/>
        <v>2</v>
      </c>
    </row>
    <row r="151" spans="1:11" x14ac:dyDescent="0.25">
      <c r="A151" s="78"/>
      <c r="B151" s="78"/>
      <c r="C151" s="78"/>
      <c r="D151" s="81"/>
      <c r="E151" s="81"/>
      <c r="F151" s="85" t="s">
        <v>115</v>
      </c>
      <c r="G151" s="102" t="s">
        <v>362</v>
      </c>
      <c r="H151" s="79" t="str">
        <f t="shared" si="6"/>
        <v>EMBAMKT-557</v>
      </c>
      <c r="I151" s="79" t="s">
        <v>363</v>
      </c>
      <c r="J151" s="86">
        <v>3</v>
      </c>
      <c r="K151" s="108">
        <f t="shared" si="7"/>
        <v>2</v>
      </c>
    </row>
    <row r="152" spans="1:11" x14ac:dyDescent="0.25">
      <c r="A152" s="78"/>
      <c r="B152" s="78"/>
      <c r="C152" s="78"/>
      <c r="D152" s="81"/>
      <c r="E152" s="81"/>
      <c r="F152" s="85" t="s">
        <v>115</v>
      </c>
      <c r="G152" s="102" t="s">
        <v>364</v>
      </c>
      <c r="H152" s="79" t="str">
        <f t="shared" si="6"/>
        <v>EMBAMKT-558</v>
      </c>
      <c r="I152" s="79" t="s">
        <v>365</v>
      </c>
      <c r="J152" s="86">
        <v>3</v>
      </c>
      <c r="K152" s="108">
        <f t="shared" si="7"/>
        <v>2</v>
      </c>
    </row>
    <row r="153" spans="1:11" x14ac:dyDescent="0.25">
      <c r="A153" s="78"/>
      <c r="B153" s="78"/>
      <c r="C153" s="78"/>
      <c r="D153" s="81"/>
      <c r="E153" s="81"/>
      <c r="F153" s="85" t="s">
        <v>115</v>
      </c>
      <c r="G153" s="102" t="s">
        <v>2296</v>
      </c>
      <c r="H153" s="79" t="str">
        <f t="shared" si="6"/>
        <v>EMBAPRJ-599</v>
      </c>
      <c r="I153" s="79" t="s">
        <v>2297</v>
      </c>
      <c r="J153" s="86">
        <v>4</v>
      </c>
      <c r="K153" s="108">
        <f t="shared" si="7"/>
        <v>2</v>
      </c>
    </row>
    <row r="154" spans="1:11" x14ac:dyDescent="0.25">
      <c r="A154" s="78"/>
      <c r="B154" s="78"/>
      <c r="C154" s="78"/>
      <c r="D154" s="81"/>
      <c r="E154" s="81"/>
      <c r="F154" s="85" t="s">
        <v>113</v>
      </c>
      <c r="G154" s="102" t="s">
        <v>376</v>
      </c>
      <c r="H154" s="79" t="str">
        <f t="shared" si="6"/>
        <v>LL.B (Hons)CSE-100</v>
      </c>
      <c r="I154" s="79" t="s">
        <v>380</v>
      </c>
      <c r="J154" s="86">
        <v>3</v>
      </c>
      <c r="K154" s="108">
        <f t="shared" si="7"/>
        <v>1</v>
      </c>
    </row>
    <row r="155" spans="1:11" x14ac:dyDescent="0.25">
      <c r="A155" s="78"/>
      <c r="B155" s="78"/>
      <c r="C155" s="78"/>
      <c r="D155" s="81"/>
      <c r="E155" s="81"/>
      <c r="F155" s="85" t="s">
        <v>113</v>
      </c>
      <c r="G155" s="102" t="s">
        <v>377</v>
      </c>
      <c r="H155" s="79" t="str">
        <f t="shared" si="6"/>
        <v>LL.B (Hons)GED-101</v>
      </c>
      <c r="I155" s="79" t="s">
        <v>145</v>
      </c>
      <c r="J155" s="86">
        <v>3</v>
      </c>
      <c r="K155" s="108">
        <f t="shared" si="7"/>
        <v>1</v>
      </c>
    </row>
    <row r="156" spans="1:11" x14ac:dyDescent="0.25">
      <c r="A156" s="78"/>
      <c r="B156" s="78"/>
      <c r="C156" s="78"/>
      <c r="D156" s="81"/>
      <c r="E156" s="81"/>
      <c r="F156" s="85" t="s">
        <v>113</v>
      </c>
      <c r="G156" s="102" t="s">
        <v>372</v>
      </c>
      <c r="H156" s="79" t="str">
        <f t="shared" si="6"/>
        <v>LL.B (Hons)ENG-103</v>
      </c>
      <c r="I156" s="79" t="s">
        <v>375</v>
      </c>
      <c r="J156" s="86">
        <v>3</v>
      </c>
      <c r="K156" s="108">
        <f t="shared" si="7"/>
        <v>1</v>
      </c>
    </row>
    <row r="157" spans="1:11" x14ac:dyDescent="0.25">
      <c r="A157" s="78"/>
      <c r="B157" s="78"/>
      <c r="C157" s="78"/>
      <c r="D157" s="81"/>
      <c r="E157" s="81"/>
      <c r="F157" s="85" t="s">
        <v>113</v>
      </c>
      <c r="G157" s="102" t="s">
        <v>415</v>
      </c>
      <c r="H157" s="79" t="str">
        <f t="shared" si="6"/>
        <v>LL.B (Hons)LAW-105</v>
      </c>
      <c r="I157" s="79" t="s">
        <v>369</v>
      </c>
      <c r="J157" s="86">
        <v>3</v>
      </c>
      <c r="K157" s="108">
        <f t="shared" si="7"/>
        <v>1</v>
      </c>
    </row>
    <row r="158" spans="1:11" x14ac:dyDescent="0.25">
      <c r="A158" s="78"/>
      <c r="B158" s="78"/>
      <c r="C158" s="78"/>
      <c r="D158" s="81"/>
      <c r="E158" s="81"/>
      <c r="F158" s="85" t="s">
        <v>113</v>
      </c>
      <c r="G158" s="102" t="s">
        <v>373</v>
      </c>
      <c r="H158" s="79" t="str">
        <f t="shared" si="6"/>
        <v>LL.B (Hons)LAW-107</v>
      </c>
      <c r="I158" s="79" t="s">
        <v>370</v>
      </c>
      <c r="J158" s="86">
        <v>3</v>
      </c>
      <c r="K158" s="108">
        <f t="shared" si="7"/>
        <v>1</v>
      </c>
    </row>
    <row r="159" spans="1:11" x14ac:dyDescent="0.25">
      <c r="A159" s="78"/>
      <c r="B159" s="78"/>
      <c r="C159" s="78"/>
      <c r="D159" s="81"/>
      <c r="E159" s="81"/>
      <c r="F159" s="85" t="s">
        <v>113</v>
      </c>
      <c r="G159" s="102" t="s">
        <v>371</v>
      </c>
      <c r="H159" s="79" t="str">
        <f t="shared" si="6"/>
        <v>LL.B (Hons)LAW-109</v>
      </c>
      <c r="I159" s="79" t="s">
        <v>374</v>
      </c>
      <c r="J159" s="86">
        <v>2</v>
      </c>
      <c r="K159" s="108">
        <f t="shared" si="7"/>
        <v>1</v>
      </c>
    </row>
    <row r="160" spans="1:11" x14ac:dyDescent="0.25">
      <c r="A160" s="78"/>
      <c r="B160" s="78"/>
      <c r="C160" s="78"/>
      <c r="D160" s="81"/>
      <c r="E160" s="81"/>
      <c r="F160" s="85" t="s">
        <v>113</v>
      </c>
      <c r="G160" s="102" t="s">
        <v>378</v>
      </c>
      <c r="H160" s="79" t="str">
        <f t="shared" si="6"/>
        <v>LL.B (Hons)LAW-111</v>
      </c>
      <c r="I160" s="79" t="s">
        <v>381</v>
      </c>
      <c r="J160" s="86">
        <v>2</v>
      </c>
      <c r="K160" s="108">
        <f t="shared" si="7"/>
        <v>1</v>
      </c>
    </row>
    <row r="161" spans="1:11" x14ac:dyDescent="0.25">
      <c r="A161" s="78"/>
      <c r="B161" s="78"/>
      <c r="C161" s="78"/>
      <c r="D161" s="81"/>
      <c r="E161" s="81"/>
      <c r="F161" s="85" t="s">
        <v>113</v>
      </c>
      <c r="G161" s="102" t="s">
        <v>379</v>
      </c>
      <c r="H161" s="79" t="str">
        <f t="shared" si="6"/>
        <v>LL.B (Hons)LAW-115</v>
      </c>
      <c r="I161" s="79" t="s">
        <v>382</v>
      </c>
      <c r="J161" s="86">
        <v>3</v>
      </c>
      <c r="K161" s="108">
        <f t="shared" si="7"/>
        <v>1</v>
      </c>
    </row>
    <row r="162" spans="1:11" x14ac:dyDescent="0.25">
      <c r="A162" s="78"/>
      <c r="B162" s="78"/>
      <c r="C162" s="78"/>
      <c r="D162" s="81"/>
      <c r="E162" s="81"/>
      <c r="F162" s="85" t="s">
        <v>113</v>
      </c>
      <c r="G162" s="102" t="s">
        <v>383</v>
      </c>
      <c r="H162" s="79" t="str">
        <f t="shared" si="6"/>
        <v>LL.B (Hons)LAW-209</v>
      </c>
      <c r="I162" s="79" t="s">
        <v>384</v>
      </c>
      <c r="J162" s="86">
        <v>3</v>
      </c>
      <c r="K162" s="108">
        <f t="shared" si="7"/>
        <v>1</v>
      </c>
    </row>
    <row r="163" spans="1:11" x14ac:dyDescent="0.25">
      <c r="A163" s="78"/>
      <c r="B163" s="78"/>
      <c r="C163" s="78"/>
      <c r="D163" s="81"/>
      <c r="E163" s="81"/>
      <c r="F163" s="85" t="s">
        <v>113</v>
      </c>
      <c r="G163" s="102" t="s">
        <v>385</v>
      </c>
      <c r="H163" s="79" t="str">
        <f t="shared" si="6"/>
        <v>LL.B (Hons)LAW-211</v>
      </c>
      <c r="I163" s="79" t="s">
        <v>388</v>
      </c>
      <c r="J163" s="86">
        <v>3</v>
      </c>
      <c r="K163" s="108">
        <f t="shared" si="7"/>
        <v>1</v>
      </c>
    </row>
    <row r="164" spans="1:11" x14ac:dyDescent="0.25">
      <c r="A164" s="78"/>
      <c r="B164" s="78"/>
      <c r="C164" s="78"/>
      <c r="D164" s="81"/>
      <c r="E164" s="81"/>
      <c r="F164" s="85" t="s">
        <v>113</v>
      </c>
      <c r="G164" s="78" t="s">
        <v>386</v>
      </c>
      <c r="H164" s="79" t="str">
        <f t="shared" si="6"/>
        <v>LL.B (Hons)LAW-213</v>
      </c>
      <c r="I164" s="78" t="s">
        <v>389</v>
      </c>
      <c r="J164" s="86">
        <v>3</v>
      </c>
      <c r="K164" s="108">
        <f t="shared" si="7"/>
        <v>1</v>
      </c>
    </row>
    <row r="165" spans="1:11" x14ac:dyDescent="0.25">
      <c r="A165" s="78"/>
      <c r="B165" s="78"/>
      <c r="C165" s="78"/>
      <c r="D165" s="81"/>
      <c r="E165" s="81"/>
      <c r="F165" s="85" t="s">
        <v>113</v>
      </c>
      <c r="G165" s="78" t="s">
        <v>387</v>
      </c>
      <c r="H165" s="79" t="str">
        <f t="shared" si="6"/>
        <v>LL.B (Hons)LAW-215</v>
      </c>
      <c r="I165" s="78" t="s">
        <v>390</v>
      </c>
      <c r="J165" s="86">
        <v>3</v>
      </c>
      <c r="K165" s="108">
        <f t="shared" si="7"/>
        <v>1</v>
      </c>
    </row>
    <row r="166" spans="1:11" x14ac:dyDescent="0.25">
      <c r="A166" s="78"/>
      <c r="B166" s="78"/>
      <c r="C166" s="78"/>
      <c r="D166" s="81"/>
      <c r="E166" s="81"/>
      <c r="F166" s="85" t="s">
        <v>113</v>
      </c>
      <c r="G166" s="78" t="s">
        <v>392</v>
      </c>
      <c r="H166" s="79" t="str">
        <f t="shared" si="6"/>
        <v>LL.B (Hons)LAW-309</v>
      </c>
      <c r="I166" s="78" t="s">
        <v>393</v>
      </c>
      <c r="J166" s="86">
        <v>3</v>
      </c>
      <c r="K166" s="108">
        <f t="shared" si="7"/>
        <v>1</v>
      </c>
    </row>
    <row r="167" spans="1:11" x14ac:dyDescent="0.25">
      <c r="A167" s="78"/>
      <c r="B167" s="78"/>
      <c r="C167" s="78"/>
      <c r="D167" s="81"/>
      <c r="E167" s="81"/>
      <c r="F167" s="85" t="s">
        <v>113</v>
      </c>
      <c r="G167" s="78" t="s">
        <v>394</v>
      </c>
      <c r="H167" s="79" t="str">
        <f t="shared" si="6"/>
        <v>LL.B (Hons)LAW-311</v>
      </c>
      <c r="I167" s="78" t="s">
        <v>391</v>
      </c>
      <c r="J167" s="86">
        <v>3</v>
      </c>
      <c r="K167" s="108">
        <f t="shared" si="7"/>
        <v>1</v>
      </c>
    </row>
    <row r="168" spans="1:11" x14ac:dyDescent="0.25">
      <c r="A168" s="78"/>
      <c r="B168" s="78"/>
      <c r="C168" s="78"/>
      <c r="D168" s="81"/>
      <c r="E168" s="81"/>
      <c r="F168" s="85" t="s">
        <v>113</v>
      </c>
      <c r="G168" s="78" t="s">
        <v>395</v>
      </c>
      <c r="H168" s="79" t="str">
        <f t="shared" si="6"/>
        <v>LL.B (Hons)LAW-313</v>
      </c>
      <c r="I168" s="78" t="s">
        <v>396</v>
      </c>
      <c r="J168" s="86">
        <v>3</v>
      </c>
      <c r="K168" s="108">
        <f t="shared" si="7"/>
        <v>1</v>
      </c>
    </row>
    <row r="169" spans="1:11" x14ac:dyDescent="0.25">
      <c r="A169" s="78"/>
      <c r="B169" s="78"/>
      <c r="C169" s="78"/>
      <c r="D169" s="81"/>
      <c r="E169" s="81"/>
      <c r="F169" s="85" t="s">
        <v>113</v>
      </c>
      <c r="G169" s="78" t="s">
        <v>397</v>
      </c>
      <c r="H169" s="79" t="str">
        <f t="shared" si="6"/>
        <v>LL.B (Hons)LAW-315</v>
      </c>
      <c r="I169" s="78" t="s">
        <v>398</v>
      </c>
      <c r="J169" s="86">
        <v>3</v>
      </c>
      <c r="K169" s="108">
        <f t="shared" si="7"/>
        <v>1</v>
      </c>
    </row>
    <row r="170" spans="1:11" x14ac:dyDescent="0.25">
      <c r="A170" s="78"/>
      <c r="B170" s="78"/>
      <c r="C170" s="78"/>
      <c r="D170" s="81"/>
      <c r="E170" s="81"/>
      <c r="F170" s="85" t="s">
        <v>113</v>
      </c>
      <c r="G170" s="78" t="s">
        <v>399</v>
      </c>
      <c r="H170" s="79" t="str">
        <f t="shared" si="6"/>
        <v>LL.B (Hons)LAW-317</v>
      </c>
      <c r="I170" s="78" t="s">
        <v>400</v>
      </c>
      <c r="J170" s="86">
        <v>3</v>
      </c>
      <c r="K170" s="108">
        <f t="shared" si="7"/>
        <v>1</v>
      </c>
    </row>
    <row r="171" spans="1:11" x14ac:dyDescent="0.25">
      <c r="A171" s="78"/>
      <c r="B171" s="78"/>
      <c r="C171" s="78"/>
      <c r="D171" s="81"/>
      <c r="E171" s="81"/>
      <c r="F171" s="85" t="s">
        <v>113</v>
      </c>
      <c r="G171" s="78" t="s">
        <v>401</v>
      </c>
      <c r="H171" s="79" t="str">
        <f t="shared" si="6"/>
        <v>LL.B (Hons)LAW-319</v>
      </c>
      <c r="I171" s="78" t="s">
        <v>402</v>
      </c>
      <c r="J171" s="86">
        <v>3</v>
      </c>
      <c r="K171" s="108">
        <f t="shared" si="7"/>
        <v>1</v>
      </c>
    </row>
    <row r="172" spans="1:11" x14ac:dyDescent="0.25">
      <c r="A172" s="78"/>
      <c r="B172" s="78"/>
      <c r="C172" s="78"/>
      <c r="D172" s="81"/>
      <c r="E172" s="81"/>
      <c r="F172" s="85" t="s">
        <v>113</v>
      </c>
      <c r="G172" s="78" t="s">
        <v>403</v>
      </c>
      <c r="H172" s="79" t="str">
        <f t="shared" si="6"/>
        <v>LL.B (Hons)LAW-321</v>
      </c>
      <c r="I172" s="78" t="s">
        <v>404</v>
      </c>
      <c r="J172" s="86">
        <v>3</v>
      </c>
      <c r="K172" s="108">
        <f t="shared" si="7"/>
        <v>1</v>
      </c>
    </row>
    <row r="173" spans="1:11" x14ac:dyDescent="0.25">
      <c r="A173" s="78"/>
      <c r="B173" s="78"/>
      <c r="C173" s="78"/>
      <c r="D173" s="81"/>
      <c r="E173" s="81"/>
      <c r="F173" s="85" t="s">
        <v>113</v>
      </c>
      <c r="G173" s="78" t="s">
        <v>405</v>
      </c>
      <c r="H173" s="79" t="str">
        <f t="shared" si="6"/>
        <v>LL.B (Hons)LAW-323</v>
      </c>
      <c r="I173" s="78" t="s">
        <v>406</v>
      </c>
      <c r="J173" s="86">
        <v>3</v>
      </c>
      <c r="K173" s="108">
        <f t="shared" si="7"/>
        <v>1</v>
      </c>
    </row>
    <row r="174" spans="1:11" x14ac:dyDescent="0.25">
      <c r="A174" s="78"/>
      <c r="B174" s="78"/>
      <c r="C174" s="78"/>
      <c r="D174" s="81"/>
      <c r="E174" s="81"/>
      <c r="F174" s="85" t="s">
        <v>113</v>
      </c>
      <c r="G174" s="78" t="s">
        <v>414</v>
      </c>
      <c r="H174" s="79" t="str">
        <f t="shared" si="6"/>
        <v>LL.B (Hons)LAW-400</v>
      </c>
      <c r="I174" s="78" t="s">
        <v>410</v>
      </c>
      <c r="J174" s="86">
        <v>3</v>
      </c>
      <c r="K174" s="108">
        <f t="shared" si="7"/>
        <v>1</v>
      </c>
    </row>
    <row r="175" spans="1:11" x14ac:dyDescent="0.25">
      <c r="A175" s="78"/>
      <c r="B175" s="78"/>
      <c r="C175" s="78"/>
      <c r="D175" s="81"/>
      <c r="E175" s="81"/>
      <c r="F175" s="85" t="s">
        <v>113</v>
      </c>
      <c r="G175" s="78" t="s">
        <v>418</v>
      </c>
      <c r="H175" s="79" t="str">
        <f t="shared" si="6"/>
        <v>LL.B (Hons)LAW-409</v>
      </c>
      <c r="I175" s="78" t="s">
        <v>416</v>
      </c>
      <c r="J175" s="86">
        <v>2</v>
      </c>
      <c r="K175" s="108">
        <f t="shared" si="7"/>
        <v>1</v>
      </c>
    </row>
    <row r="176" spans="1:11" x14ac:dyDescent="0.25">
      <c r="A176" s="78"/>
      <c r="B176" s="78"/>
      <c r="C176" s="78"/>
      <c r="D176" s="81"/>
      <c r="E176" s="81"/>
      <c r="F176" s="85" t="s">
        <v>113</v>
      </c>
      <c r="G176" s="78" t="s">
        <v>419</v>
      </c>
      <c r="H176" s="79" t="str">
        <f t="shared" si="6"/>
        <v>LL.B (Hons)LAW-415</v>
      </c>
      <c r="I176" s="78" t="s">
        <v>417</v>
      </c>
      <c r="J176" s="86">
        <v>3</v>
      </c>
      <c r="K176" s="108">
        <f t="shared" si="7"/>
        <v>1</v>
      </c>
    </row>
    <row r="177" spans="1:11" x14ac:dyDescent="0.25">
      <c r="A177" s="78"/>
      <c r="B177" s="78"/>
      <c r="C177" s="78"/>
      <c r="D177" s="81"/>
      <c r="E177" s="81"/>
      <c r="F177" s="85" t="s">
        <v>113</v>
      </c>
      <c r="G177" s="78" t="s">
        <v>411</v>
      </c>
      <c r="H177" s="79" t="str">
        <f t="shared" si="6"/>
        <v>LL.B (Hons)LAW-417</v>
      </c>
      <c r="I177" s="78" t="s">
        <v>407</v>
      </c>
      <c r="J177" s="86">
        <v>3</v>
      </c>
      <c r="K177" s="108">
        <f t="shared" si="7"/>
        <v>1</v>
      </c>
    </row>
    <row r="178" spans="1:11" x14ac:dyDescent="0.25">
      <c r="A178" s="78"/>
      <c r="B178" s="78"/>
      <c r="C178" s="78"/>
      <c r="D178" s="81"/>
      <c r="E178" s="81"/>
      <c r="F178" s="85" t="s">
        <v>113</v>
      </c>
      <c r="G178" s="78" t="s">
        <v>412</v>
      </c>
      <c r="H178" s="79" t="str">
        <f t="shared" si="6"/>
        <v>LL.B (Hons)LAW-419</v>
      </c>
      <c r="I178" s="78" t="s">
        <v>408</v>
      </c>
      <c r="J178" s="86">
        <v>3</v>
      </c>
      <c r="K178" s="108">
        <f t="shared" si="7"/>
        <v>1</v>
      </c>
    </row>
    <row r="179" spans="1:11" x14ac:dyDescent="0.25">
      <c r="A179" s="78"/>
      <c r="B179" s="78"/>
      <c r="C179" s="78"/>
      <c r="D179" s="81"/>
      <c r="E179" s="81"/>
      <c r="F179" s="85" t="s">
        <v>113</v>
      </c>
      <c r="G179" s="78" t="s">
        <v>413</v>
      </c>
      <c r="H179" s="79" t="str">
        <f t="shared" si="6"/>
        <v>LL.B (Hons)LAW-421</v>
      </c>
      <c r="I179" s="78" t="s">
        <v>409</v>
      </c>
      <c r="J179" s="86">
        <v>3</v>
      </c>
      <c r="K179" s="108">
        <f t="shared" si="7"/>
        <v>1</v>
      </c>
    </row>
    <row r="180" spans="1:11" x14ac:dyDescent="0.25">
      <c r="A180" s="78"/>
      <c r="B180" s="78"/>
      <c r="C180" s="78"/>
      <c r="D180" s="81"/>
      <c r="E180" s="81"/>
      <c r="F180" s="85" t="s">
        <v>141</v>
      </c>
      <c r="G180" s="78" t="s">
        <v>422</v>
      </c>
      <c r="H180" s="79" t="str">
        <f t="shared" si="6"/>
        <v>LL.M (One Year)LAW-505</v>
      </c>
      <c r="I180" s="78" t="s">
        <v>427</v>
      </c>
      <c r="J180" s="86">
        <v>3</v>
      </c>
      <c r="K180" s="108">
        <f t="shared" si="7"/>
        <v>2</v>
      </c>
    </row>
    <row r="181" spans="1:11" x14ac:dyDescent="0.25">
      <c r="A181" s="78"/>
      <c r="B181" s="78"/>
      <c r="C181" s="78"/>
      <c r="D181" s="81"/>
      <c r="E181" s="81"/>
      <c r="F181" s="85" t="s">
        <v>141</v>
      </c>
      <c r="G181" s="78" t="s">
        <v>420</v>
      </c>
      <c r="H181" s="79" t="str">
        <f t="shared" si="6"/>
        <v>LL.M (One Year)LAW-507</v>
      </c>
      <c r="I181" s="78" t="s">
        <v>421</v>
      </c>
      <c r="J181" s="86">
        <v>3</v>
      </c>
      <c r="K181" s="108">
        <f t="shared" si="7"/>
        <v>2</v>
      </c>
    </row>
    <row r="182" spans="1:11" x14ac:dyDescent="0.25">
      <c r="A182" s="78"/>
      <c r="B182" s="78"/>
      <c r="C182" s="78"/>
      <c r="D182" s="81"/>
      <c r="E182" s="81"/>
      <c r="F182" s="85" t="s">
        <v>141</v>
      </c>
      <c r="G182" s="78" t="s">
        <v>423</v>
      </c>
      <c r="H182" s="79" t="str">
        <f t="shared" si="6"/>
        <v>LL.M (One Year)LAW-509</v>
      </c>
      <c r="I182" s="78" t="s">
        <v>428</v>
      </c>
      <c r="J182" s="86">
        <v>3</v>
      </c>
      <c r="K182" s="108">
        <f t="shared" si="7"/>
        <v>2</v>
      </c>
    </row>
    <row r="183" spans="1:11" x14ac:dyDescent="0.25">
      <c r="A183" s="78"/>
      <c r="B183" s="78"/>
      <c r="C183" s="78"/>
      <c r="D183" s="81"/>
      <c r="E183" s="81"/>
      <c r="F183" s="85" t="s">
        <v>141</v>
      </c>
      <c r="G183" s="102" t="s">
        <v>424</v>
      </c>
      <c r="H183" s="79" t="str">
        <f t="shared" si="6"/>
        <v>LL.M (One Year)LAW-511</v>
      </c>
      <c r="I183" s="78" t="s">
        <v>429</v>
      </c>
      <c r="J183" s="86">
        <v>3</v>
      </c>
      <c r="K183" s="108">
        <f t="shared" si="7"/>
        <v>2</v>
      </c>
    </row>
    <row r="184" spans="1:11" x14ac:dyDescent="0.25">
      <c r="A184" s="78"/>
      <c r="B184" s="78"/>
      <c r="C184" s="78"/>
      <c r="D184" s="81"/>
      <c r="E184" s="81"/>
      <c r="F184" s="85" t="s">
        <v>141</v>
      </c>
      <c r="G184" s="102" t="s">
        <v>425</v>
      </c>
      <c r="H184" s="79" t="str">
        <f t="shared" si="6"/>
        <v>LL.M (One Year)LAW-500</v>
      </c>
      <c r="I184" s="78" t="s">
        <v>430</v>
      </c>
      <c r="J184" s="86">
        <v>3</v>
      </c>
      <c r="K184" s="108">
        <f t="shared" si="7"/>
        <v>1</v>
      </c>
    </row>
    <row r="185" spans="1:11" x14ac:dyDescent="0.25">
      <c r="A185" s="78"/>
      <c r="B185" s="78"/>
      <c r="C185" s="78"/>
      <c r="D185" s="81"/>
      <c r="E185" s="81"/>
      <c r="F185" s="85" t="s">
        <v>141</v>
      </c>
      <c r="G185" s="102" t="s">
        <v>426</v>
      </c>
      <c r="H185" s="79" t="str">
        <f t="shared" si="6"/>
        <v>LL.M (One Year)LAW-502</v>
      </c>
      <c r="I185" s="78" t="s">
        <v>431</v>
      </c>
      <c r="J185" s="86">
        <v>3</v>
      </c>
      <c r="K185" s="108">
        <f t="shared" si="7"/>
        <v>1</v>
      </c>
    </row>
    <row r="186" spans="1:11" x14ac:dyDescent="0.25">
      <c r="A186" s="78"/>
      <c r="B186" s="78"/>
      <c r="C186" s="78"/>
      <c r="D186" s="81"/>
      <c r="E186" s="81"/>
      <c r="F186" s="85" t="s">
        <v>117</v>
      </c>
      <c r="G186" s="102" t="s">
        <v>422</v>
      </c>
      <c r="H186" s="79" t="str">
        <f t="shared" si="6"/>
        <v>LL.M (Two Year)LAW-505</v>
      </c>
      <c r="I186" s="78" t="s">
        <v>427</v>
      </c>
      <c r="J186" s="86">
        <v>3</v>
      </c>
      <c r="K186" s="108">
        <f t="shared" si="7"/>
        <v>2</v>
      </c>
    </row>
    <row r="187" spans="1:11" x14ac:dyDescent="0.25">
      <c r="A187" s="78"/>
      <c r="B187" s="78"/>
      <c r="C187" s="78"/>
      <c r="D187" s="81"/>
      <c r="E187" s="81"/>
      <c r="F187" s="85" t="s">
        <v>117</v>
      </c>
      <c r="G187" s="102" t="s">
        <v>420</v>
      </c>
      <c r="H187" s="79" t="str">
        <f t="shared" si="6"/>
        <v>LL.M (Two Year)LAW-507</v>
      </c>
      <c r="I187" s="78" t="s">
        <v>421</v>
      </c>
      <c r="J187" s="86">
        <v>3</v>
      </c>
      <c r="K187" s="108">
        <f t="shared" si="7"/>
        <v>2</v>
      </c>
    </row>
    <row r="188" spans="1:11" x14ac:dyDescent="0.25">
      <c r="A188" s="78"/>
      <c r="B188" s="78"/>
      <c r="C188" s="78"/>
      <c r="D188" s="81"/>
      <c r="E188" s="81"/>
      <c r="F188" s="85" t="s">
        <v>117</v>
      </c>
      <c r="G188" s="102" t="s">
        <v>423</v>
      </c>
      <c r="H188" s="79" t="str">
        <f t="shared" si="6"/>
        <v>LL.M (Two Year)LAW-509</v>
      </c>
      <c r="I188" s="78" t="s">
        <v>428</v>
      </c>
      <c r="J188" s="86">
        <v>3</v>
      </c>
      <c r="K188" s="108">
        <f t="shared" si="7"/>
        <v>2</v>
      </c>
    </row>
    <row r="189" spans="1:11" x14ac:dyDescent="0.25">
      <c r="A189" s="78"/>
      <c r="B189" s="78"/>
      <c r="C189" s="78"/>
      <c r="D189" s="81"/>
      <c r="E189" s="81"/>
      <c r="F189" s="85" t="s">
        <v>117</v>
      </c>
      <c r="G189" s="102" t="s">
        <v>424</v>
      </c>
      <c r="H189" s="79" t="str">
        <f t="shared" si="6"/>
        <v>LL.M (Two Year)LAW-511</v>
      </c>
      <c r="I189" s="78" t="s">
        <v>429</v>
      </c>
      <c r="J189" s="86">
        <v>3</v>
      </c>
      <c r="K189" s="108">
        <f t="shared" si="7"/>
        <v>2</v>
      </c>
    </row>
    <row r="190" spans="1:11" x14ac:dyDescent="0.25">
      <c r="A190" s="78"/>
      <c r="B190" s="78"/>
      <c r="C190" s="78"/>
      <c r="D190" s="81"/>
      <c r="E190" s="81"/>
      <c r="F190" s="85" t="s">
        <v>119</v>
      </c>
      <c r="G190" s="102" t="s">
        <v>437</v>
      </c>
      <c r="H190" s="79" t="str">
        <f t="shared" si="6"/>
        <v>MSc. in MathematicsMAI-531</v>
      </c>
      <c r="I190" s="78" t="s">
        <v>432</v>
      </c>
      <c r="J190" s="86">
        <v>3</v>
      </c>
      <c r="K190" s="108">
        <f t="shared" si="7"/>
        <v>1</v>
      </c>
    </row>
    <row r="191" spans="1:11" x14ac:dyDescent="0.25">
      <c r="A191" s="78"/>
      <c r="B191" s="78"/>
      <c r="C191" s="78"/>
      <c r="D191" s="81"/>
      <c r="E191" s="81"/>
      <c r="F191" s="85" t="s">
        <v>119</v>
      </c>
      <c r="G191" s="102" t="s">
        <v>438</v>
      </c>
      <c r="H191" s="79" t="str">
        <f t="shared" si="6"/>
        <v>MSc. in MathematicsMAI-532</v>
      </c>
      <c r="I191" s="78" t="s">
        <v>433</v>
      </c>
      <c r="J191" s="86">
        <v>3</v>
      </c>
      <c r="K191" s="108">
        <f t="shared" si="7"/>
        <v>1</v>
      </c>
    </row>
    <row r="192" spans="1:11" x14ac:dyDescent="0.25">
      <c r="A192" s="78"/>
      <c r="B192" s="78"/>
      <c r="C192" s="78"/>
      <c r="D192" s="81"/>
      <c r="E192" s="81"/>
      <c r="F192" s="85" t="s">
        <v>119</v>
      </c>
      <c r="G192" s="102" t="s">
        <v>439</v>
      </c>
      <c r="H192" s="79" t="str">
        <f t="shared" si="6"/>
        <v>MSc. in MathematicsMAI-533</v>
      </c>
      <c r="I192" s="78" t="s">
        <v>434</v>
      </c>
      <c r="J192" s="86">
        <v>3</v>
      </c>
      <c r="K192" s="108">
        <f t="shared" si="7"/>
        <v>1</v>
      </c>
    </row>
    <row r="193" spans="1:11" x14ac:dyDescent="0.25">
      <c r="A193" s="78"/>
      <c r="B193" s="78"/>
      <c r="C193" s="78"/>
      <c r="D193" s="81"/>
      <c r="E193" s="81"/>
      <c r="F193" s="85" t="s">
        <v>119</v>
      </c>
      <c r="G193" s="78" t="s">
        <v>440</v>
      </c>
      <c r="H193" s="79" t="str">
        <f t="shared" si="6"/>
        <v>MSc. in MathematicsMAI-534</v>
      </c>
      <c r="I193" s="78" t="s">
        <v>435</v>
      </c>
      <c r="J193" s="86">
        <v>2</v>
      </c>
      <c r="K193" s="108">
        <f t="shared" si="7"/>
        <v>1</v>
      </c>
    </row>
    <row r="194" spans="1:11" x14ac:dyDescent="0.25">
      <c r="A194" s="78"/>
      <c r="B194" s="78"/>
      <c r="C194" s="78"/>
      <c r="D194" s="81"/>
      <c r="E194" s="81"/>
      <c r="F194" s="85" t="s">
        <v>119</v>
      </c>
      <c r="G194" s="78" t="s">
        <v>441</v>
      </c>
      <c r="H194" s="79" t="str">
        <f t="shared" ref="H194:H223" si="8">CONCATENATE(F194,G194)</f>
        <v>MSc. in MathematicsMAI-537</v>
      </c>
      <c r="I194" s="78" t="s">
        <v>436</v>
      </c>
      <c r="J194" s="86">
        <v>2</v>
      </c>
      <c r="K194" s="108">
        <f t="shared" ref="K194:K257" si="9">COUNTIF($G$2:$G$1201,G194)</f>
        <v>1</v>
      </c>
    </row>
    <row r="195" spans="1:11" x14ac:dyDescent="0.25">
      <c r="A195" s="78"/>
      <c r="B195" s="78"/>
      <c r="C195" s="78"/>
      <c r="D195" s="81"/>
      <c r="E195" s="81"/>
      <c r="F195" s="85" t="s">
        <v>114</v>
      </c>
      <c r="G195" s="78" t="s">
        <v>460</v>
      </c>
      <c r="H195" s="79" t="str">
        <f t="shared" si="8"/>
        <v>BSS. (Hons) in ASSWSSW-121</v>
      </c>
      <c r="I195" s="78" t="s">
        <v>461</v>
      </c>
      <c r="J195" s="86">
        <v>3</v>
      </c>
      <c r="K195" s="108">
        <f t="shared" si="9"/>
        <v>1</v>
      </c>
    </row>
    <row r="196" spans="1:11" x14ac:dyDescent="0.25">
      <c r="A196" s="78"/>
      <c r="B196" s="78"/>
      <c r="C196" s="78"/>
      <c r="D196" s="81"/>
      <c r="E196" s="81"/>
      <c r="F196" s="85" t="s">
        <v>114</v>
      </c>
      <c r="G196" s="78" t="s">
        <v>462</v>
      </c>
      <c r="H196" s="79" t="str">
        <f t="shared" si="8"/>
        <v>BSS. (Hons) in ASSWSSW-122</v>
      </c>
      <c r="I196" s="78" t="s">
        <v>463</v>
      </c>
      <c r="J196" s="86">
        <v>3</v>
      </c>
      <c r="K196" s="108">
        <f t="shared" si="9"/>
        <v>1</v>
      </c>
    </row>
    <row r="197" spans="1:11" x14ac:dyDescent="0.25">
      <c r="A197" s="78"/>
      <c r="B197" s="78"/>
      <c r="C197" s="78"/>
      <c r="D197" s="81"/>
      <c r="E197" s="81"/>
      <c r="F197" s="85" t="s">
        <v>114</v>
      </c>
      <c r="G197" s="78" t="s">
        <v>464</v>
      </c>
      <c r="H197" s="79" t="str">
        <f t="shared" si="8"/>
        <v>BSS. (Hons) in ASSWSSW-221</v>
      </c>
      <c r="I197" s="78" t="s">
        <v>465</v>
      </c>
      <c r="J197" s="86">
        <v>3</v>
      </c>
      <c r="K197" s="108">
        <f t="shared" si="9"/>
        <v>1</v>
      </c>
    </row>
    <row r="198" spans="1:11" x14ac:dyDescent="0.25">
      <c r="A198" s="78"/>
      <c r="B198" s="78"/>
      <c r="C198" s="78"/>
      <c r="D198" s="81"/>
      <c r="E198" s="81"/>
      <c r="F198" s="85" t="s">
        <v>114</v>
      </c>
      <c r="G198" s="78" t="s">
        <v>467</v>
      </c>
      <c r="H198" s="79" t="str">
        <f t="shared" si="8"/>
        <v>BSS. (Hons) in ASSWSSW-222</v>
      </c>
      <c r="I198" s="78" t="s">
        <v>466</v>
      </c>
      <c r="J198" s="86">
        <v>3</v>
      </c>
      <c r="K198" s="108">
        <f t="shared" si="9"/>
        <v>1</v>
      </c>
    </row>
    <row r="199" spans="1:11" x14ac:dyDescent="0.25">
      <c r="A199" s="78"/>
      <c r="B199" s="78"/>
      <c r="C199" s="78"/>
      <c r="D199" s="81"/>
      <c r="E199" s="81"/>
      <c r="F199" s="85" t="s">
        <v>114</v>
      </c>
      <c r="G199" s="78" t="s">
        <v>442</v>
      </c>
      <c r="H199" s="79" t="str">
        <f t="shared" si="8"/>
        <v>BSS. (Hons) in ASSWSSW-231</v>
      </c>
      <c r="I199" s="78" t="s">
        <v>443</v>
      </c>
      <c r="J199" s="86">
        <v>3</v>
      </c>
      <c r="K199" s="108">
        <f t="shared" si="9"/>
        <v>1</v>
      </c>
    </row>
    <row r="200" spans="1:11" x14ac:dyDescent="0.25">
      <c r="A200" s="78"/>
      <c r="B200" s="78"/>
      <c r="C200" s="78"/>
      <c r="D200" s="81"/>
      <c r="E200" s="81"/>
      <c r="F200" s="85" t="s">
        <v>114</v>
      </c>
      <c r="G200" s="78" t="s">
        <v>444</v>
      </c>
      <c r="H200" s="79" t="str">
        <f t="shared" si="8"/>
        <v>BSS. (Hons) in ASSWSSW-232</v>
      </c>
      <c r="I200" s="78" t="s">
        <v>445</v>
      </c>
      <c r="J200" s="86">
        <v>3</v>
      </c>
      <c r="K200" s="108">
        <f t="shared" si="9"/>
        <v>1</v>
      </c>
    </row>
    <row r="201" spans="1:11" x14ac:dyDescent="0.25">
      <c r="A201" s="78"/>
      <c r="B201" s="78"/>
      <c r="C201" s="78"/>
      <c r="D201" s="81"/>
      <c r="E201" s="81"/>
      <c r="F201" s="85" t="s">
        <v>114</v>
      </c>
      <c r="G201" s="78" t="s">
        <v>446</v>
      </c>
      <c r="H201" s="79" t="str">
        <f t="shared" si="8"/>
        <v>BSS. (Hons) in ASSWSSW-233</v>
      </c>
      <c r="I201" s="78" t="s">
        <v>447</v>
      </c>
      <c r="J201" s="86">
        <v>3</v>
      </c>
      <c r="K201" s="108">
        <f t="shared" si="9"/>
        <v>1</v>
      </c>
    </row>
    <row r="202" spans="1:11" x14ac:dyDescent="0.25">
      <c r="A202" s="78"/>
      <c r="B202" s="78"/>
      <c r="C202" s="78"/>
      <c r="D202" s="81"/>
      <c r="E202" s="81"/>
      <c r="F202" s="85" t="s">
        <v>114</v>
      </c>
      <c r="G202" s="78" t="s">
        <v>448</v>
      </c>
      <c r="H202" s="79" t="str">
        <f t="shared" si="8"/>
        <v>BSS. (Hons) in ASSWSTA-235</v>
      </c>
      <c r="I202" s="78" t="s">
        <v>449</v>
      </c>
      <c r="J202" s="86">
        <v>3</v>
      </c>
      <c r="K202" s="108">
        <f t="shared" si="9"/>
        <v>1</v>
      </c>
    </row>
    <row r="203" spans="1:11" x14ac:dyDescent="0.25">
      <c r="A203" s="78"/>
      <c r="B203" s="78"/>
      <c r="C203" s="78"/>
      <c r="D203" s="81"/>
      <c r="E203" s="81"/>
      <c r="F203" s="85" t="s">
        <v>114</v>
      </c>
      <c r="G203" s="78" t="s">
        <v>450</v>
      </c>
      <c r="H203" s="79" t="str">
        <f t="shared" si="8"/>
        <v>BSS. (Hons) in ASSWSSW-311</v>
      </c>
      <c r="I203" s="78" t="s">
        <v>451</v>
      </c>
      <c r="J203" s="86">
        <v>3</v>
      </c>
      <c r="K203" s="108">
        <f t="shared" si="9"/>
        <v>1</v>
      </c>
    </row>
    <row r="204" spans="1:11" x14ac:dyDescent="0.25">
      <c r="A204" s="78"/>
      <c r="B204" s="78"/>
      <c r="C204" s="78"/>
      <c r="D204" s="81"/>
      <c r="E204" s="81"/>
      <c r="F204" s="85" t="s">
        <v>114</v>
      </c>
      <c r="G204" s="78" t="s">
        <v>452</v>
      </c>
      <c r="H204" s="79" t="str">
        <f t="shared" si="8"/>
        <v>BSS. (Hons) in ASSWSSW-312</v>
      </c>
      <c r="I204" s="78" t="s">
        <v>453</v>
      </c>
      <c r="J204" s="86">
        <v>3</v>
      </c>
      <c r="K204" s="108">
        <f t="shared" si="9"/>
        <v>1</v>
      </c>
    </row>
    <row r="205" spans="1:11" x14ac:dyDescent="0.25">
      <c r="A205" s="78"/>
      <c r="B205" s="78"/>
      <c r="C205" s="78"/>
      <c r="D205" s="81"/>
      <c r="E205" s="81"/>
      <c r="F205" s="85" t="s">
        <v>114</v>
      </c>
      <c r="G205" s="78" t="s">
        <v>454</v>
      </c>
      <c r="H205" s="79" t="str">
        <f t="shared" si="8"/>
        <v>BSS. (Hons) in ASSWSSW-313</v>
      </c>
      <c r="I205" s="78" t="s">
        <v>455</v>
      </c>
      <c r="J205" s="86">
        <v>3</v>
      </c>
      <c r="K205" s="108">
        <f t="shared" si="9"/>
        <v>1</v>
      </c>
    </row>
    <row r="206" spans="1:11" x14ac:dyDescent="0.25">
      <c r="A206" s="78"/>
      <c r="B206" s="78"/>
      <c r="C206" s="78"/>
      <c r="D206" s="81"/>
      <c r="E206" s="81"/>
      <c r="F206" s="85" t="s">
        <v>114</v>
      </c>
      <c r="G206" s="78" t="s">
        <v>456</v>
      </c>
      <c r="H206" s="79" t="str">
        <f t="shared" si="8"/>
        <v>BSS. (Hons) in ASSWSSW-430</v>
      </c>
      <c r="I206" s="78" t="s">
        <v>457</v>
      </c>
      <c r="J206" s="86">
        <v>2</v>
      </c>
      <c r="K206" s="108">
        <f t="shared" si="9"/>
        <v>1</v>
      </c>
    </row>
    <row r="207" spans="1:11" x14ac:dyDescent="0.25">
      <c r="A207" s="78"/>
      <c r="B207" s="78"/>
      <c r="C207" s="78"/>
      <c r="D207" s="81"/>
      <c r="E207" s="81"/>
      <c r="F207" s="85" t="s">
        <v>114</v>
      </c>
      <c r="G207" s="78" t="s">
        <v>458</v>
      </c>
      <c r="H207" s="79" t="str">
        <f t="shared" si="8"/>
        <v>BSS. (Hons) in ASSWSSW-431</v>
      </c>
      <c r="I207" s="78" t="s">
        <v>459</v>
      </c>
      <c r="J207" s="86">
        <v>5</v>
      </c>
      <c r="K207" s="108">
        <f t="shared" si="9"/>
        <v>1</v>
      </c>
    </row>
    <row r="208" spans="1:11" x14ac:dyDescent="0.25">
      <c r="A208" s="78"/>
      <c r="B208" s="78"/>
      <c r="C208" s="78"/>
      <c r="D208" s="81"/>
      <c r="E208" s="81"/>
      <c r="F208" s="85" t="s">
        <v>118</v>
      </c>
      <c r="G208" s="78" t="s">
        <v>474</v>
      </c>
      <c r="H208" s="79" t="str">
        <f t="shared" si="8"/>
        <v>MDSMDS-531</v>
      </c>
      <c r="I208" s="78" t="s">
        <v>468</v>
      </c>
      <c r="J208" s="86">
        <v>3</v>
      </c>
      <c r="K208" s="108">
        <f t="shared" si="9"/>
        <v>1</v>
      </c>
    </row>
    <row r="209" spans="1:11" x14ac:dyDescent="0.25">
      <c r="A209" s="78"/>
      <c r="B209" s="78"/>
      <c r="C209" s="78"/>
      <c r="D209" s="81"/>
      <c r="E209" s="81"/>
      <c r="F209" s="85" t="s">
        <v>118</v>
      </c>
      <c r="G209" s="78" t="s">
        <v>475</v>
      </c>
      <c r="H209" s="79" t="str">
        <f t="shared" si="8"/>
        <v>MDSMDS-532</v>
      </c>
      <c r="I209" s="78" t="s">
        <v>469</v>
      </c>
      <c r="J209" s="86">
        <v>3</v>
      </c>
      <c r="K209" s="108">
        <f t="shared" si="9"/>
        <v>1</v>
      </c>
    </row>
    <row r="210" spans="1:11" x14ac:dyDescent="0.25">
      <c r="A210" s="78"/>
      <c r="B210" s="78"/>
      <c r="C210" s="78"/>
      <c r="D210" s="81"/>
      <c r="E210" s="81"/>
      <c r="F210" s="85" t="s">
        <v>118</v>
      </c>
      <c r="G210" s="78" t="s">
        <v>476</v>
      </c>
      <c r="H210" s="79" t="str">
        <f t="shared" si="8"/>
        <v>MDSMDS-533</v>
      </c>
      <c r="I210" s="78" t="s">
        <v>470</v>
      </c>
      <c r="J210" s="86">
        <v>3</v>
      </c>
      <c r="K210" s="108">
        <f t="shared" si="9"/>
        <v>1</v>
      </c>
    </row>
    <row r="211" spans="1:11" x14ac:dyDescent="0.25">
      <c r="A211" s="78"/>
      <c r="B211" s="78"/>
      <c r="C211" s="78"/>
      <c r="D211" s="81"/>
      <c r="E211" s="81"/>
      <c r="F211" s="85" t="s">
        <v>118</v>
      </c>
      <c r="G211" s="78" t="s">
        <v>477</v>
      </c>
      <c r="H211" s="79" t="str">
        <f t="shared" si="8"/>
        <v>MDSMDS-534</v>
      </c>
      <c r="I211" s="78" t="s">
        <v>471</v>
      </c>
      <c r="J211" s="86">
        <v>3</v>
      </c>
      <c r="K211" s="108">
        <f t="shared" si="9"/>
        <v>1</v>
      </c>
    </row>
    <row r="212" spans="1:11" x14ac:dyDescent="0.25">
      <c r="A212" s="78"/>
      <c r="B212" s="78"/>
      <c r="C212" s="78"/>
      <c r="D212" s="81"/>
      <c r="E212" s="81"/>
      <c r="F212" s="85" t="s">
        <v>118</v>
      </c>
      <c r="G212" s="78" t="s">
        <v>478</v>
      </c>
      <c r="H212" s="79" t="str">
        <f t="shared" si="8"/>
        <v>MDSMDS-520</v>
      </c>
      <c r="I212" s="78" t="s">
        <v>472</v>
      </c>
      <c r="J212" s="86">
        <v>2</v>
      </c>
      <c r="K212" s="108">
        <f t="shared" si="9"/>
        <v>1</v>
      </c>
    </row>
    <row r="213" spans="1:11" x14ac:dyDescent="0.25">
      <c r="A213" s="78"/>
      <c r="B213" s="78"/>
      <c r="C213" s="78"/>
      <c r="D213" s="81"/>
      <c r="E213" s="81"/>
      <c r="F213" s="85" t="s">
        <v>118</v>
      </c>
      <c r="G213" s="78" t="s">
        <v>479</v>
      </c>
      <c r="H213" s="79" t="str">
        <f t="shared" si="8"/>
        <v>MDSMDS-530</v>
      </c>
      <c r="I213" s="78" t="s">
        <v>473</v>
      </c>
      <c r="J213" s="86">
        <v>2</v>
      </c>
      <c r="K213" s="108">
        <f t="shared" si="9"/>
        <v>1</v>
      </c>
    </row>
    <row r="214" spans="1:11" x14ac:dyDescent="0.25">
      <c r="A214" s="78"/>
      <c r="B214" s="78"/>
      <c r="C214" s="78"/>
      <c r="D214" s="81"/>
      <c r="E214" s="81"/>
      <c r="F214" s="85" t="s">
        <v>107</v>
      </c>
      <c r="G214" s="78" t="s">
        <v>2264</v>
      </c>
      <c r="H214" s="79" t="str">
        <f t="shared" si="8"/>
        <v>MPHMPH-4102</v>
      </c>
      <c r="I214" s="78" t="s">
        <v>2270</v>
      </c>
      <c r="J214" s="86">
        <v>3</v>
      </c>
      <c r="K214" s="108">
        <f t="shared" si="9"/>
        <v>1</v>
      </c>
    </row>
    <row r="215" spans="1:11" x14ac:dyDescent="0.25">
      <c r="A215" s="78"/>
      <c r="B215" s="78"/>
      <c r="C215" s="78"/>
      <c r="D215" s="81"/>
      <c r="E215" s="81"/>
      <c r="F215" s="85" t="s">
        <v>107</v>
      </c>
      <c r="G215" s="78" t="s">
        <v>2265</v>
      </c>
      <c r="H215" s="79" t="str">
        <f t="shared" si="8"/>
        <v>MPHMPH-4104</v>
      </c>
      <c r="I215" s="78" t="s">
        <v>2271</v>
      </c>
      <c r="J215" s="86">
        <v>3</v>
      </c>
      <c r="K215" s="108">
        <f t="shared" si="9"/>
        <v>1</v>
      </c>
    </row>
    <row r="216" spans="1:11" x14ac:dyDescent="0.25">
      <c r="A216" s="78"/>
      <c r="B216" s="78"/>
      <c r="C216" s="78"/>
      <c r="D216" s="81"/>
      <c r="E216" s="81"/>
      <c r="F216" s="85" t="s">
        <v>107</v>
      </c>
      <c r="G216" s="78" t="s">
        <v>2266</v>
      </c>
      <c r="H216" s="79" t="str">
        <f t="shared" si="8"/>
        <v>MPHMPH-4129</v>
      </c>
      <c r="I216" s="78" t="s">
        <v>2272</v>
      </c>
      <c r="J216" s="86">
        <v>3</v>
      </c>
      <c r="K216" s="108">
        <f t="shared" si="9"/>
        <v>1</v>
      </c>
    </row>
    <row r="217" spans="1:11" x14ac:dyDescent="0.25">
      <c r="A217" s="78"/>
      <c r="B217" s="78"/>
      <c r="C217" s="78"/>
      <c r="D217" s="81"/>
      <c r="E217" s="81"/>
      <c r="F217" s="85" t="s">
        <v>107</v>
      </c>
      <c r="G217" s="78" t="s">
        <v>2267</v>
      </c>
      <c r="H217" s="79" t="str">
        <f t="shared" si="8"/>
        <v>MPHMPH-4141</v>
      </c>
      <c r="I217" s="78" t="s">
        <v>2273</v>
      </c>
      <c r="J217" s="86">
        <v>3</v>
      </c>
      <c r="K217" s="108">
        <f t="shared" si="9"/>
        <v>1</v>
      </c>
    </row>
    <row r="218" spans="1:11" x14ac:dyDescent="0.25">
      <c r="A218" s="78"/>
      <c r="B218" s="78"/>
      <c r="C218" s="78"/>
      <c r="D218" s="81"/>
      <c r="E218" s="81"/>
      <c r="F218" s="85" t="s">
        <v>107</v>
      </c>
      <c r="G218" s="78" t="s">
        <v>2268</v>
      </c>
      <c r="H218" s="79" t="str">
        <f t="shared" si="8"/>
        <v>MPHMPH-4143</v>
      </c>
      <c r="I218" s="78" t="s">
        <v>2274</v>
      </c>
      <c r="J218" s="86">
        <v>3</v>
      </c>
      <c r="K218" s="108">
        <f t="shared" si="9"/>
        <v>1</v>
      </c>
    </row>
    <row r="219" spans="1:11" x14ac:dyDescent="0.25">
      <c r="A219" s="78"/>
      <c r="B219" s="78"/>
      <c r="C219" s="78"/>
      <c r="D219" s="81"/>
      <c r="E219" s="81"/>
      <c r="F219" s="85" t="s">
        <v>107</v>
      </c>
      <c r="G219" s="78" t="s">
        <v>2269</v>
      </c>
      <c r="H219" s="79" t="str">
        <f t="shared" si="8"/>
        <v>MPHMPH-4144</v>
      </c>
      <c r="I219" s="78" t="s">
        <v>2275</v>
      </c>
      <c r="J219" s="86">
        <v>10</v>
      </c>
      <c r="K219" s="108">
        <f t="shared" si="9"/>
        <v>1</v>
      </c>
    </row>
    <row r="220" spans="1:11" x14ac:dyDescent="0.25">
      <c r="A220" s="78"/>
      <c r="B220" s="78"/>
      <c r="C220" s="78"/>
      <c r="D220" s="81"/>
      <c r="E220" s="81"/>
      <c r="F220" s="85"/>
      <c r="G220" s="78"/>
      <c r="H220" s="79" t="str">
        <f t="shared" si="8"/>
        <v/>
      </c>
      <c r="I220" s="78"/>
      <c r="J220" s="86"/>
      <c r="K220" s="108">
        <f t="shared" si="9"/>
        <v>0</v>
      </c>
    </row>
    <row r="221" spans="1:11" x14ac:dyDescent="0.25">
      <c r="A221" s="78"/>
      <c r="B221" s="78"/>
      <c r="C221" s="78"/>
      <c r="D221" s="81"/>
      <c r="E221" s="81"/>
      <c r="F221" s="85"/>
      <c r="G221" s="78"/>
      <c r="H221" s="79" t="str">
        <f t="shared" si="8"/>
        <v/>
      </c>
      <c r="I221" s="78"/>
      <c r="J221" s="86"/>
      <c r="K221" s="108">
        <f t="shared" si="9"/>
        <v>0</v>
      </c>
    </row>
    <row r="222" spans="1:11" x14ac:dyDescent="0.25">
      <c r="A222" s="78"/>
      <c r="B222" s="78"/>
      <c r="C222" s="78"/>
      <c r="D222" s="81"/>
      <c r="E222" s="81"/>
      <c r="F222" s="85"/>
      <c r="G222" s="78"/>
      <c r="H222" s="79" t="str">
        <f t="shared" si="8"/>
        <v/>
      </c>
      <c r="I222" s="78"/>
      <c r="J222" s="86"/>
      <c r="K222" s="108">
        <f t="shared" si="9"/>
        <v>0</v>
      </c>
    </row>
    <row r="223" spans="1:11" x14ac:dyDescent="0.25">
      <c r="A223" s="78"/>
      <c r="B223" s="78"/>
      <c r="C223" s="78"/>
      <c r="D223" s="81"/>
      <c r="E223" s="81"/>
      <c r="F223" s="85"/>
      <c r="G223" s="78"/>
      <c r="H223" s="79" t="str">
        <f t="shared" si="8"/>
        <v/>
      </c>
      <c r="I223" s="78"/>
      <c r="J223" s="86"/>
      <c r="K223" s="108">
        <f t="shared" si="9"/>
        <v>0</v>
      </c>
    </row>
    <row r="224" spans="1:11" x14ac:dyDescent="0.25">
      <c r="A224" s="78"/>
      <c r="B224" s="78"/>
      <c r="C224" s="78"/>
      <c r="D224" s="81"/>
      <c r="E224" s="81"/>
      <c r="F224" s="85"/>
      <c r="G224" s="78"/>
      <c r="H224" s="79"/>
      <c r="I224" s="78"/>
      <c r="J224" s="86"/>
      <c r="K224" s="108">
        <f t="shared" si="9"/>
        <v>0</v>
      </c>
    </row>
    <row r="225" spans="1:11" x14ac:dyDescent="0.25">
      <c r="A225" s="78"/>
      <c r="B225" s="78"/>
      <c r="C225" s="78"/>
      <c r="D225" s="81"/>
      <c r="E225" s="81"/>
      <c r="F225" s="85"/>
      <c r="G225" s="78"/>
      <c r="H225" s="79"/>
      <c r="I225" s="78"/>
      <c r="J225" s="86"/>
      <c r="K225" s="108">
        <f t="shared" si="9"/>
        <v>0</v>
      </c>
    </row>
    <row r="226" spans="1:11" x14ac:dyDescent="0.25">
      <c r="A226" s="78"/>
      <c r="B226" s="78"/>
      <c r="C226" s="78"/>
      <c r="D226" s="81"/>
      <c r="E226" s="81"/>
      <c r="F226" s="85"/>
      <c r="G226" s="78"/>
      <c r="H226" s="79"/>
      <c r="I226" s="78"/>
      <c r="J226" s="86"/>
      <c r="K226" s="108">
        <f t="shared" si="9"/>
        <v>0</v>
      </c>
    </row>
    <row r="227" spans="1:11" x14ac:dyDescent="0.25">
      <c r="A227" s="78"/>
      <c r="B227" s="78"/>
      <c r="C227" s="78"/>
      <c r="D227" s="81"/>
      <c r="E227" s="81"/>
      <c r="F227" s="85"/>
      <c r="G227" s="78"/>
      <c r="H227" s="79"/>
      <c r="I227" s="78"/>
      <c r="J227" s="86"/>
      <c r="K227" s="108">
        <f t="shared" si="9"/>
        <v>0</v>
      </c>
    </row>
    <row r="228" spans="1:11" x14ac:dyDescent="0.25">
      <c r="A228" s="78"/>
      <c r="B228" s="78"/>
      <c r="C228" s="78"/>
      <c r="D228" s="81"/>
      <c r="E228" s="81"/>
      <c r="F228" s="85"/>
      <c r="G228" s="78"/>
      <c r="H228" s="79"/>
      <c r="I228" s="78"/>
      <c r="J228" s="86"/>
      <c r="K228" s="108">
        <f t="shared" si="9"/>
        <v>0</v>
      </c>
    </row>
    <row r="229" spans="1:11" x14ac:dyDescent="0.25">
      <c r="A229" s="78"/>
      <c r="B229" s="78"/>
      <c r="C229" s="78"/>
      <c r="D229" s="81"/>
      <c r="E229" s="81"/>
      <c r="F229" s="85"/>
      <c r="G229" s="78"/>
      <c r="H229" s="79"/>
      <c r="I229" s="78"/>
      <c r="J229" s="86"/>
      <c r="K229" s="108">
        <f t="shared" si="9"/>
        <v>0</v>
      </c>
    </row>
    <row r="230" spans="1:11" x14ac:dyDescent="0.25">
      <c r="A230" s="78"/>
      <c r="B230" s="78"/>
      <c r="C230" s="78"/>
      <c r="D230" s="81"/>
      <c r="E230" s="81"/>
      <c r="F230" s="85"/>
      <c r="G230" s="78"/>
      <c r="H230" s="79"/>
      <c r="I230" s="78"/>
      <c r="J230" s="86"/>
      <c r="K230" s="108">
        <f t="shared" si="9"/>
        <v>0</v>
      </c>
    </row>
    <row r="231" spans="1:11" x14ac:dyDescent="0.25">
      <c r="A231" s="78"/>
      <c r="B231" s="78"/>
      <c r="C231" s="78"/>
      <c r="D231" s="81"/>
      <c r="E231" s="81"/>
      <c r="F231" s="85"/>
      <c r="G231" s="78"/>
      <c r="H231" s="79"/>
      <c r="I231" s="78"/>
      <c r="J231" s="86"/>
      <c r="K231" s="108">
        <f t="shared" si="9"/>
        <v>0</v>
      </c>
    </row>
    <row r="232" spans="1:11" x14ac:dyDescent="0.25">
      <c r="A232" s="78"/>
      <c r="B232" s="78"/>
      <c r="C232" s="78"/>
      <c r="D232" s="81"/>
      <c r="E232" s="81"/>
      <c r="F232" s="85"/>
      <c r="G232" s="78"/>
      <c r="H232" s="79"/>
      <c r="I232" s="78"/>
      <c r="J232" s="86"/>
      <c r="K232" s="108">
        <f t="shared" si="9"/>
        <v>0</v>
      </c>
    </row>
    <row r="233" spans="1:11" x14ac:dyDescent="0.25">
      <c r="A233" s="78"/>
      <c r="B233" s="78"/>
      <c r="C233" s="78"/>
      <c r="D233" s="81"/>
      <c r="E233" s="81"/>
      <c r="F233" s="85"/>
      <c r="G233" s="78"/>
      <c r="H233" s="79"/>
      <c r="I233" s="78"/>
      <c r="J233" s="86"/>
      <c r="K233" s="108">
        <f t="shared" si="9"/>
        <v>0</v>
      </c>
    </row>
    <row r="234" spans="1:11" x14ac:dyDescent="0.25">
      <c r="A234" s="78"/>
      <c r="B234" s="78"/>
      <c r="C234" s="78"/>
      <c r="D234" s="81"/>
      <c r="E234" s="81"/>
      <c r="F234" s="85"/>
      <c r="G234" s="78"/>
      <c r="H234" s="79"/>
      <c r="I234" s="78"/>
      <c r="J234" s="86"/>
      <c r="K234" s="108">
        <f t="shared" si="9"/>
        <v>0</v>
      </c>
    </row>
    <row r="235" spans="1:11" x14ac:dyDescent="0.25">
      <c r="A235" s="78"/>
      <c r="B235" s="78"/>
      <c r="C235" s="78"/>
      <c r="D235" s="81"/>
      <c r="E235" s="81"/>
      <c r="F235" s="85"/>
      <c r="G235" s="78"/>
      <c r="H235" s="79"/>
      <c r="I235" s="78"/>
      <c r="J235" s="86"/>
      <c r="K235" s="108">
        <f t="shared" si="9"/>
        <v>0</v>
      </c>
    </row>
    <row r="236" spans="1:11" x14ac:dyDescent="0.25">
      <c r="A236" s="78"/>
      <c r="B236" s="78"/>
      <c r="C236" s="78"/>
      <c r="D236" s="81"/>
      <c r="E236" s="81"/>
      <c r="F236" s="85"/>
      <c r="G236" s="78"/>
      <c r="H236" s="79"/>
      <c r="I236" s="78"/>
      <c r="J236" s="86"/>
      <c r="K236" s="108">
        <f t="shared" si="9"/>
        <v>0</v>
      </c>
    </row>
    <row r="237" spans="1:11" x14ac:dyDescent="0.25">
      <c r="A237" s="78"/>
      <c r="B237" s="78"/>
      <c r="C237" s="78"/>
      <c r="D237" s="81"/>
      <c r="E237" s="81"/>
      <c r="F237" s="85"/>
      <c r="G237" s="78"/>
      <c r="H237" s="79"/>
      <c r="I237" s="78"/>
      <c r="J237" s="86"/>
      <c r="K237" s="108">
        <f t="shared" si="9"/>
        <v>0</v>
      </c>
    </row>
    <row r="238" spans="1:11" x14ac:dyDescent="0.25">
      <c r="A238" s="78"/>
      <c r="B238" s="78"/>
      <c r="C238" s="78"/>
      <c r="D238" s="81"/>
      <c r="E238" s="81"/>
      <c r="F238" s="85"/>
      <c r="G238" s="78"/>
      <c r="H238" s="79"/>
      <c r="I238" s="78"/>
      <c r="J238" s="86"/>
      <c r="K238" s="108">
        <f t="shared" si="9"/>
        <v>0</v>
      </c>
    </row>
    <row r="239" spans="1:11" x14ac:dyDescent="0.25">
      <c r="A239" s="78"/>
      <c r="B239" s="78"/>
      <c r="C239" s="78"/>
      <c r="D239" s="81"/>
      <c r="E239" s="81"/>
      <c r="F239" s="85"/>
      <c r="G239" s="78"/>
      <c r="H239" s="79"/>
      <c r="I239" s="78"/>
      <c r="J239" s="86"/>
      <c r="K239" s="108">
        <f t="shared" si="9"/>
        <v>0</v>
      </c>
    </row>
    <row r="240" spans="1:11" x14ac:dyDescent="0.25">
      <c r="A240" s="78"/>
      <c r="B240" s="78"/>
      <c r="C240" s="78"/>
      <c r="D240" s="81"/>
      <c r="E240" s="81"/>
      <c r="F240" s="85"/>
      <c r="G240" s="79"/>
      <c r="H240" s="79"/>
      <c r="I240" s="78"/>
      <c r="J240" s="86"/>
      <c r="K240" s="108">
        <f t="shared" si="9"/>
        <v>0</v>
      </c>
    </row>
    <row r="241" spans="1:11" x14ac:dyDescent="0.25">
      <c r="A241" s="78"/>
      <c r="B241" s="78"/>
      <c r="C241" s="78"/>
      <c r="D241" s="81"/>
      <c r="E241" s="81"/>
      <c r="F241" s="85"/>
      <c r="G241" s="79"/>
      <c r="H241" s="79"/>
      <c r="I241" s="78"/>
      <c r="J241" s="86"/>
      <c r="K241" s="108">
        <f t="shared" si="9"/>
        <v>0</v>
      </c>
    </row>
    <row r="242" spans="1:11" x14ac:dyDescent="0.25">
      <c r="A242" s="78"/>
      <c r="B242" s="78"/>
      <c r="C242" s="78"/>
      <c r="D242" s="81"/>
      <c r="E242" s="81"/>
      <c r="F242" s="85"/>
      <c r="G242" s="79"/>
      <c r="H242" s="79"/>
      <c r="I242" s="78"/>
      <c r="J242" s="86"/>
      <c r="K242" s="108">
        <f t="shared" si="9"/>
        <v>0</v>
      </c>
    </row>
    <row r="243" spans="1:11" x14ac:dyDescent="0.25">
      <c r="A243" s="78"/>
      <c r="B243" s="78"/>
      <c r="C243" s="78"/>
      <c r="D243" s="81"/>
      <c r="E243" s="81"/>
      <c r="F243" s="85"/>
      <c r="G243" s="79"/>
      <c r="H243" s="79"/>
      <c r="I243" s="78"/>
      <c r="J243" s="86"/>
      <c r="K243" s="108">
        <f t="shared" si="9"/>
        <v>0</v>
      </c>
    </row>
    <row r="244" spans="1:11" x14ac:dyDescent="0.25">
      <c r="A244" s="78"/>
      <c r="B244" s="78"/>
      <c r="C244" s="78"/>
      <c r="D244" s="81"/>
      <c r="E244" s="81"/>
      <c r="F244" s="85"/>
      <c r="G244" s="79"/>
      <c r="H244" s="79"/>
      <c r="I244" s="78"/>
      <c r="J244" s="86"/>
      <c r="K244" s="108">
        <f t="shared" si="9"/>
        <v>0</v>
      </c>
    </row>
    <row r="245" spans="1:11" x14ac:dyDescent="0.25">
      <c r="A245" s="78"/>
      <c r="B245" s="78"/>
      <c r="C245" s="78"/>
      <c r="D245" s="81"/>
      <c r="E245" s="81"/>
      <c r="F245" s="85"/>
      <c r="G245" s="79"/>
      <c r="H245" s="79"/>
      <c r="I245" s="78"/>
      <c r="J245" s="86"/>
      <c r="K245" s="108">
        <f t="shared" si="9"/>
        <v>0</v>
      </c>
    </row>
    <row r="246" spans="1:11" x14ac:dyDescent="0.25">
      <c r="A246" s="78"/>
      <c r="B246" s="78"/>
      <c r="C246" s="78"/>
      <c r="D246" s="81"/>
      <c r="E246" s="81"/>
      <c r="F246" s="85"/>
      <c r="G246" s="79"/>
      <c r="H246" s="79"/>
      <c r="I246" s="78"/>
      <c r="J246" s="86"/>
      <c r="K246" s="108">
        <f t="shared" si="9"/>
        <v>0</v>
      </c>
    </row>
    <row r="247" spans="1:11" x14ac:dyDescent="0.25">
      <c r="A247" s="78"/>
      <c r="B247" s="78"/>
      <c r="C247" s="78"/>
      <c r="D247" s="81"/>
      <c r="E247" s="81"/>
      <c r="F247" s="85"/>
      <c r="G247" s="79"/>
      <c r="H247" s="79"/>
      <c r="I247" s="78"/>
      <c r="J247" s="86"/>
      <c r="K247" s="108">
        <f t="shared" si="9"/>
        <v>0</v>
      </c>
    </row>
    <row r="248" spans="1:11" x14ac:dyDescent="0.25">
      <c r="A248" s="78"/>
      <c r="B248" s="78"/>
      <c r="C248" s="78"/>
      <c r="D248" s="81"/>
      <c r="E248" s="81"/>
      <c r="F248" s="85"/>
      <c r="G248" s="78"/>
      <c r="H248" s="79"/>
      <c r="I248" s="78"/>
      <c r="J248" s="86"/>
      <c r="K248" s="108">
        <f t="shared" si="9"/>
        <v>0</v>
      </c>
    </row>
    <row r="249" spans="1:11" x14ac:dyDescent="0.25">
      <c r="A249" s="78"/>
      <c r="B249" s="78"/>
      <c r="C249" s="78"/>
      <c r="D249" s="81"/>
      <c r="E249" s="81"/>
      <c r="F249" s="85"/>
      <c r="G249" s="78"/>
      <c r="H249" s="79"/>
      <c r="I249" s="78"/>
      <c r="J249" s="86"/>
      <c r="K249" s="108">
        <f t="shared" si="9"/>
        <v>0</v>
      </c>
    </row>
    <row r="250" spans="1:11" x14ac:dyDescent="0.25">
      <c r="A250" s="78"/>
      <c r="B250" s="78"/>
      <c r="C250" s="78"/>
      <c r="D250" s="81"/>
      <c r="E250" s="81"/>
      <c r="F250" s="85"/>
      <c r="G250" s="78"/>
      <c r="H250" s="79"/>
      <c r="I250" s="78"/>
      <c r="J250" s="86"/>
      <c r="K250" s="108">
        <f t="shared" si="9"/>
        <v>0</v>
      </c>
    </row>
    <row r="251" spans="1:11" x14ac:dyDescent="0.25">
      <c r="A251" s="78"/>
      <c r="B251" s="78"/>
      <c r="C251" s="78"/>
      <c r="D251" s="81"/>
      <c r="E251" s="81"/>
      <c r="F251" s="85"/>
      <c r="G251" s="78"/>
      <c r="H251" s="79"/>
      <c r="I251" s="78"/>
      <c r="J251" s="86"/>
      <c r="K251" s="108">
        <f t="shared" si="9"/>
        <v>0</v>
      </c>
    </row>
    <row r="252" spans="1:11" x14ac:dyDescent="0.25">
      <c r="A252" s="78"/>
      <c r="B252" s="78"/>
      <c r="C252" s="78"/>
      <c r="D252" s="81"/>
      <c r="E252" s="81"/>
      <c r="F252" s="85"/>
      <c r="G252" s="78"/>
      <c r="H252" s="79"/>
      <c r="I252" s="78"/>
      <c r="J252" s="86"/>
      <c r="K252" s="108">
        <f t="shared" si="9"/>
        <v>0</v>
      </c>
    </row>
    <row r="253" spans="1:11" x14ac:dyDescent="0.25">
      <c r="A253" s="78"/>
      <c r="B253" s="78"/>
      <c r="C253" s="78"/>
      <c r="D253" s="81"/>
      <c r="E253" s="81"/>
      <c r="F253" s="85"/>
      <c r="G253" s="78"/>
      <c r="H253" s="79"/>
      <c r="I253" s="78"/>
      <c r="J253" s="86"/>
      <c r="K253" s="108">
        <f t="shared" si="9"/>
        <v>0</v>
      </c>
    </row>
    <row r="254" spans="1:11" x14ac:dyDescent="0.25">
      <c r="A254" s="78"/>
      <c r="B254" s="78"/>
      <c r="C254" s="78"/>
      <c r="D254" s="81"/>
      <c r="E254" s="81"/>
      <c r="F254" s="85"/>
      <c r="G254" s="78"/>
      <c r="H254" s="79"/>
      <c r="I254" s="78"/>
      <c r="J254" s="86"/>
      <c r="K254" s="108">
        <f t="shared" si="9"/>
        <v>0</v>
      </c>
    </row>
    <row r="255" spans="1:11" x14ac:dyDescent="0.25">
      <c r="A255" s="78"/>
      <c r="B255" s="78"/>
      <c r="C255" s="78"/>
      <c r="D255" s="81"/>
      <c r="E255" s="81"/>
      <c r="F255" s="85"/>
      <c r="G255" s="78"/>
      <c r="H255" s="79"/>
      <c r="I255" s="78"/>
      <c r="J255" s="86"/>
      <c r="K255" s="108">
        <f t="shared" si="9"/>
        <v>0</v>
      </c>
    </row>
    <row r="256" spans="1:11" x14ac:dyDescent="0.25">
      <c r="A256" s="78"/>
      <c r="B256" s="78"/>
      <c r="C256" s="78"/>
      <c r="D256" s="81"/>
      <c r="E256" s="81"/>
      <c r="F256" s="85"/>
      <c r="G256" s="78"/>
      <c r="H256" s="79"/>
      <c r="I256" s="78"/>
      <c r="J256" s="86"/>
      <c r="K256" s="108">
        <f t="shared" si="9"/>
        <v>0</v>
      </c>
    </row>
    <row r="257" spans="1:11" x14ac:dyDescent="0.25">
      <c r="A257" s="78"/>
      <c r="B257" s="78"/>
      <c r="C257" s="78"/>
      <c r="D257" s="81"/>
      <c r="E257" s="81"/>
      <c r="F257" s="85"/>
      <c r="G257" s="78"/>
      <c r="H257" s="79"/>
      <c r="I257" s="78"/>
      <c r="J257" s="86"/>
      <c r="K257" s="108">
        <f t="shared" si="9"/>
        <v>0</v>
      </c>
    </row>
    <row r="258" spans="1:11" x14ac:dyDescent="0.25">
      <c r="A258" s="78"/>
      <c r="B258" s="78"/>
      <c r="C258" s="78"/>
      <c r="D258" s="81"/>
      <c r="E258" s="81"/>
      <c r="F258" s="85"/>
      <c r="G258" s="78"/>
      <c r="H258" s="79"/>
      <c r="I258" s="78"/>
      <c r="J258" s="86"/>
      <c r="K258" s="108">
        <f t="shared" ref="K258:K321" si="10">COUNTIF($G$2:$G$1201,G258)</f>
        <v>0</v>
      </c>
    </row>
    <row r="259" spans="1:11" x14ac:dyDescent="0.25">
      <c r="A259" s="78"/>
      <c r="B259" s="78"/>
      <c r="C259" s="78"/>
      <c r="D259" s="81"/>
      <c r="E259" s="81"/>
      <c r="F259" s="85"/>
      <c r="G259" s="78"/>
      <c r="H259" s="79"/>
      <c r="I259" s="78"/>
      <c r="J259" s="86"/>
      <c r="K259" s="108">
        <f t="shared" si="10"/>
        <v>0</v>
      </c>
    </row>
    <row r="260" spans="1:11" x14ac:dyDescent="0.25">
      <c r="A260" s="78"/>
      <c r="B260" s="78"/>
      <c r="C260" s="78"/>
      <c r="D260" s="81"/>
      <c r="E260" s="81"/>
      <c r="F260" s="85"/>
      <c r="G260" s="78"/>
      <c r="H260" s="79"/>
      <c r="I260" s="78"/>
      <c r="J260" s="86"/>
      <c r="K260" s="108">
        <f t="shared" si="10"/>
        <v>0</v>
      </c>
    </row>
    <row r="261" spans="1:11" x14ac:dyDescent="0.25">
      <c r="A261" s="78"/>
      <c r="B261" s="78"/>
      <c r="C261" s="78"/>
      <c r="D261" s="81"/>
      <c r="E261" s="81"/>
      <c r="F261" s="85"/>
      <c r="G261" s="78"/>
      <c r="H261" s="79"/>
      <c r="I261" s="78"/>
      <c r="J261" s="86"/>
      <c r="K261" s="108">
        <f t="shared" si="10"/>
        <v>0</v>
      </c>
    </row>
    <row r="262" spans="1:11" x14ac:dyDescent="0.25">
      <c r="A262" s="78"/>
      <c r="B262" s="78"/>
      <c r="C262" s="78"/>
      <c r="D262" s="81"/>
      <c r="E262" s="81"/>
      <c r="F262" s="85"/>
      <c r="G262" s="78"/>
      <c r="H262" s="79"/>
      <c r="I262" s="78"/>
      <c r="J262" s="86"/>
      <c r="K262" s="108">
        <f t="shared" si="10"/>
        <v>0</v>
      </c>
    </row>
    <row r="263" spans="1:11" x14ac:dyDescent="0.25">
      <c r="A263" s="78"/>
      <c r="B263" s="78"/>
      <c r="C263" s="78"/>
      <c r="D263" s="81"/>
      <c r="E263" s="81"/>
      <c r="F263" s="85"/>
      <c r="G263" s="78"/>
      <c r="H263" s="79"/>
      <c r="I263" s="78"/>
      <c r="J263" s="86"/>
      <c r="K263" s="108">
        <f t="shared" si="10"/>
        <v>0</v>
      </c>
    </row>
    <row r="264" spans="1:11" x14ac:dyDescent="0.25">
      <c r="A264" s="78"/>
      <c r="B264" s="78"/>
      <c r="C264" s="78"/>
      <c r="D264" s="81"/>
      <c r="E264" s="81"/>
      <c r="F264" s="85"/>
      <c r="G264" s="78"/>
      <c r="H264" s="79"/>
      <c r="I264" s="78"/>
      <c r="J264" s="86"/>
      <c r="K264" s="108">
        <f t="shared" si="10"/>
        <v>0</v>
      </c>
    </row>
    <row r="265" spans="1:11" x14ac:dyDescent="0.25">
      <c r="A265" s="78"/>
      <c r="B265" s="78"/>
      <c r="C265" s="78"/>
      <c r="D265" s="81"/>
      <c r="E265" s="81"/>
      <c r="F265" s="85"/>
      <c r="G265" s="78"/>
      <c r="H265" s="79"/>
      <c r="I265" s="78"/>
      <c r="J265" s="86"/>
      <c r="K265" s="108">
        <f t="shared" si="10"/>
        <v>0</v>
      </c>
    </row>
    <row r="266" spans="1:11" x14ac:dyDescent="0.25">
      <c r="A266" s="78"/>
      <c r="B266" s="78"/>
      <c r="C266" s="78"/>
      <c r="D266" s="81"/>
      <c r="E266" s="81"/>
      <c r="F266" s="85"/>
      <c r="G266" s="78"/>
      <c r="H266" s="79"/>
      <c r="I266" s="78"/>
      <c r="J266" s="86"/>
      <c r="K266" s="108">
        <f t="shared" si="10"/>
        <v>0</v>
      </c>
    </row>
    <row r="267" spans="1:11" x14ac:dyDescent="0.25">
      <c r="A267" s="78"/>
      <c r="B267" s="78"/>
      <c r="C267" s="78"/>
      <c r="D267" s="81"/>
      <c r="E267" s="81"/>
      <c r="F267" s="85"/>
      <c r="G267" s="78"/>
      <c r="H267" s="79"/>
      <c r="I267" s="78"/>
      <c r="J267" s="86"/>
      <c r="K267" s="108">
        <f t="shared" si="10"/>
        <v>0</v>
      </c>
    </row>
    <row r="268" spans="1:11" x14ac:dyDescent="0.25">
      <c r="A268" s="78"/>
      <c r="B268" s="78"/>
      <c r="C268" s="78"/>
      <c r="D268" s="81"/>
      <c r="E268" s="81"/>
      <c r="F268" s="85"/>
      <c r="G268" s="78"/>
      <c r="H268" s="79"/>
      <c r="I268" s="78"/>
      <c r="J268" s="86"/>
      <c r="K268" s="108">
        <f t="shared" si="10"/>
        <v>0</v>
      </c>
    </row>
    <row r="269" spans="1:11" x14ac:dyDescent="0.25">
      <c r="A269" s="78"/>
      <c r="B269" s="78"/>
      <c r="C269" s="78"/>
      <c r="D269" s="81"/>
      <c r="E269" s="81"/>
      <c r="F269" s="85"/>
      <c r="G269" s="78"/>
      <c r="H269" s="79"/>
      <c r="I269" s="78"/>
      <c r="J269" s="86"/>
      <c r="K269" s="108">
        <f t="shared" si="10"/>
        <v>0</v>
      </c>
    </row>
    <row r="270" spans="1:11" x14ac:dyDescent="0.25">
      <c r="A270" s="78"/>
      <c r="B270" s="78"/>
      <c r="C270" s="78"/>
      <c r="D270" s="81"/>
      <c r="E270" s="81"/>
      <c r="F270" s="85"/>
      <c r="G270" s="78"/>
      <c r="H270" s="79"/>
      <c r="I270" s="78"/>
      <c r="J270" s="86"/>
      <c r="K270" s="108">
        <f t="shared" si="10"/>
        <v>0</v>
      </c>
    </row>
    <row r="271" spans="1:11" x14ac:dyDescent="0.25">
      <c r="A271" s="78"/>
      <c r="B271" s="78"/>
      <c r="C271" s="78"/>
      <c r="D271" s="81"/>
      <c r="E271" s="81"/>
      <c r="F271" s="85"/>
      <c r="G271" s="78"/>
      <c r="H271" s="79"/>
      <c r="I271" s="78"/>
      <c r="J271" s="86"/>
      <c r="K271" s="108">
        <f t="shared" si="10"/>
        <v>0</v>
      </c>
    </row>
    <row r="272" spans="1:11" x14ac:dyDescent="0.25">
      <c r="A272" s="78"/>
      <c r="B272" s="78"/>
      <c r="C272" s="78"/>
      <c r="D272" s="81"/>
      <c r="E272" s="81"/>
      <c r="F272" s="85"/>
      <c r="G272" s="78"/>
      <c r="H272" s="79"/>
      <c r="I272" s="78"/>
      <c r="J272" s="86"/>
      <c r="K272" s="108">
        <f t="shared" si="10"/>
        <v>0</v>
      </c>
    </row>
    <row r="273" spans="1:11" x14ac:dyDescent="0.25">
      <c r="A273" s="78"/>
      <c r="B273" s="78"/>
      <c r="C273" s="78"/>
      <c r="D273" s="81"/>
      <c r="E273" s="81"/>
      <c r="F273" s="85"/>
      <c r="G273" s="78"/>
      <c r="H273" s="79"/>
      <c r="I273" s="78"/>
      <c r="J273" s="86"/>
      <c r="K273" s="108">
        <f t="shared" si="10"/>
        <v>0</v>
      </c>
    </row>
    <row r="274" spans="1:11" x14ac:dyDescent="0.25">
      <c r="A274" s="78"/>
      <c r="B274" s="78"/>
      <c r="C274" s="78"/>
      <c r="D274" s="81"/>
      <c r="E274" s="81"/>
      <c r="F274" s="85"/>
      <c r="G274" s="78"/>
      <c r="H274" s="79"/>
      <c r="I274" s="78"/>
      <c r="J274" s="86"/>
      <c r="K274" s="108">
        <f t="shared" si="10"/>
        <v>0</v>
      </c>
    </row>
    <row r="275" spans="1:11" x14ac:dyDescent="0.25">
      <c r="A275" s="78"/>
      <c r="B275" s="78"/>
      <c r="C275" s="78"/>
      <c r="D275" s="81"/>
      <c r="E275" s="81"/>
      <c r="F275" s="85"/>
      <c r="G275" s="78"/>
      <c r="H275" s="79"/>
      <c r="I275" s="78"/>
      <c r="J275" s="86"/>
      <c r="K275" s="108">
        <f t="shared" si="10"/>
        <v>0</v>
      </c>
    </row>
    <row r="276" spans="1:11" x14ac:dyDescent="0.25">
      <c r="A276" s="78"/>
      <c r="B276" s="78"/>
      <c r="C276" s="78"/>
      <c r="D276" s="81"/>
      <c r="E276" s="81"/>
      <c r="F276" s="85"/>
      <c r="G276" s="78"/>
      <c r="H276" s="79"/>
      <c r="I276" s="78"/>
      <c r="J276" s="86"/>
      <c r="K276" s="108">
        <f t="shared" si="10"/>
        <v>0</v>
      </c>
    </row>
    <row r="277" spans="1:11" x14ac:dyDescent="0.25">
      <c r="A277" s="78"/>
      <c r="B277" s="78"/>
      <c r="C277" s="78"/>
      <c r="D277" s="81"/>
      <c r="E277" s="81"/>
      <c r="F277" s="85"/>
      <c r="G277" s="78"/>
      <c r="H277" s="79"/>
      <c r="I277" s="78"/>
      <c r="J277" s="86"/>
      <c r="K277" s="108">
        <f t="shared" si="10"/>
        <v>0</v>
      </c>
    </row>
    <row r="278" spans="1:11" x14ac:dyDescent="0.25">
      <c r="A278" s="78"/>
      <c r="B278" s="78"/>
      <c r="C278" s="78"/>
      <c r="D278" s="81"/>
      <c r="E278" s="81"/>
      <c r="F278" s="85"/>
      <c r="G278" s="78"/>
      <c r="H278" s="79"/>
      <c r="I278" s="78"/>
      <c r="J278" s="86"/>
      <c r="K278" s="108">
        <f t="shared" si="10"/>
        <v>0</v>
      </c>
    </row>
    <row r="279" spans="1:11" x14ac:dyDescent="0.25">
      <c r="A279" s="78"/>
      <c r="B279" s="78"/>
      <c r="C279" s="78"/>
      <c r="D279" s="81"/>
      <c r="E279" s="81"/>
      <c r="F279" s="85"/>
      <c r="G279" s="78"/>
      <c r="H279" s="79"/>
      <c r="I279" s="78"/>
      <c r="J279" s="86"/>
      <c r="K279" s="108">
        <f t="shared" si="10"/>
        <v>0</v>
      </c>
    </row>
    <row r="280" spans="1:11" x14ac:dyDescent="0.25">
      <c r="A280" s="78"/>
      <c r="B280" s="78"/>
      <c r="C280" s="78"/>
      <c r="D280" s="81"/>
      <c r="E280" s="81"/>
      <c r="F280" s="85"/>
      <c r="G280" s="78"/>
      <c r="H280" s="79"/>
      <c r="I280" s="78"/>
      <c r="J280" s="86"/>
      <c r="K280" s="108">
        <f t="shared" si="10"/>
        <v>0</v>
      </c>
    </row>
    <row r="281" spans="1:11" x14ac:dyDescent="0.25">
      <c r="A281" s="78"/>
      <c r="B281" s="78"/>
      <c r="C281" s="78"/>
      <c r="D281" s="81"/>
      <c r="E281" s="81"/>
      <c r="F281" s="85"/>
      <c r="G281" s="78"/>
      <c r="H281" s="79"/>
      <c r="I281" s="78"/>
      <c r="J281" s="86"/>
      <c r="K281" s="108">
        <f t="shared" si="10"/>
        <v>0</v>
      </c>
    </row>
    <row r="282" spans="1:11" x14ac:dyDescent="0.25">
      <c r="A282" s="78"/>
      <c r="B282" s="78"/>
      <c r="C282" s="78"/>
      <c r="D282" s="81"/>
      <c r="E282" s="81"/>
      <c r="F282" s="85"/>
      <c r="G282" s="78"/>
      <c r="H282" s="79"/>
      <c r="I282" s="78"/>
      <c r="J282" s="86"/>
      <c r="K282" s="108">
        <f t="shared" si="10"/>
        <v>0</v>
      </c>
    </row>
    <row r="283" spans="1:11" x14ac:dyDescent="0.25">
      <c r="A283" s="78"/>
      <c r="B283" s="78"/>
      <c r="C283" s="78"/>
      <c r="D283" s="81"/>
      <c r="E283" s="81"/>
      <c r="F283" s="85"/>
      <c r="G283" s="78"/>
      <c r="H283" s="79"/>
      <c r="I283" s="78"/>
      <c r="J283" s="86"/>
      <c r="K283" s="108">
        <f t="shared" si="10"/>
        <v>0</v>
      </c>
    </row>
    <row r="284" spans="1:11" x14ac:dyDescent="0.25">
      <c r="A284" s="78"/>
      <c r="B284" s="78"/>
      <c r="C284" s="78"/>
      <c r="D284" s="81"/>
      <c r="E284" s="81"/>
      <c r="F284" s="85"/>
      <c r="G284" s="78"/>
      <c r="H284" s="79"/>
      <c r="I284" s="78"/>
      <c r="J284" s="86"/>
      <c r="K284" s="108">
        <f t="shared" si="10"/>
        <v>0</v>
      </c>
    </row>
    <row r="285" spans="1:11" x14ac:dyDescent="0.25">
      <c r="A285" s="78"/>
      <c r="B285" s="78"/>
      <c r="C285" s="78"/>
      <c r="D285" s="81"/>
      <c r="E285" s="81"/>
      <c r="F285" s="85"/>
      <c r="G285" s="78"/>
      <c r="H285" s="79"/>
      <c r="I285" s="78"/>
      <c r="J285" s="86"/>
      <c r="K285" s="108">
        <f t="shared" si="10"/>
        <v>0</v>
      </c>
    </row>
    <row r="286" spans="1:11" x14ac:dyDescent="0.25">
      <c r="A286" s="78"/>
      <c r="B286" s="78"/>
      <c r="C286" s="78"/>
      <c r="D286" s="81"/>
      <c r="E286" s="81"/>
      <c r="F286" s="85"/>
      <c r="G286" s="78"/>
      <c r="H286" s="79"/>
      <c r="I286" s="78"/>
      <c r="J286" s="86"/>
      <c r="K286" s="108">
        <f t="shared" si="10"/>
        <v>0</v>
      </c>
    </row>
    <row r="287" spans="1:11" x14ac:dyDescent="0.25">
      <c r="A287" s="78"/>
      <c r="B287" s="78"/>
      <c r="C287" s="78"/>
      <c r="D287" s="81"/>
      <c r="E287" s="81"/>
      <c r="F287" s="85"/>
      <c r="G287" s="78"/>
      <c r="H287" s="79"/>
      <c r="I287" s="78"/>
      <c r="J287" s="86"/>
      <c r="K287" s="108">
        <f t="shared" si="10"/>
        <v>0</v>
      </c>
    </row>
    <row r="288" spans="1:11" x14ac:dyDescent="0.25">
      <c r="A288" s="78"/>
      <c r="B288" s="78"/>
      <c r="C288" s="78"/>
      <c r="D288" s="81"/>
      <c r="E288" s="81"/>
      <c r="F288" s="85"/>
      <c r="G288" s="78"/>
      <c r="H288" s="79"/>
      <c r="I288" s="78"/>
      <c r="J288" s="86"/>
      <c r="K288" s="108">
        <f t="shared" si="10"/>
        <v>0</v>
      </c>
    </row>
    <row r="289" spans="1:11" x14ac:dyDescent="0.25">
      <c r="A289" s="78"/>
      <c r="B289" s="78"/>
      <c r="C289" s="78"/>
      <c r="D289" s="81"/>
      <c r="E289" s="81"/>
      <c r="F289" s="85"/>
      <c r="G289" s="78"/>
      <c r="H289" s="79"/>
      <c r="I289" s="78"/>
      <c r="J289" s="86"/>
      <c r="K289" s="108">
        <f t="shared" si="10"/>
        <v>0</v>
      </c>
    </row>
    <row r="290" spans="1:11" x14ac:dyDescent="0.25">
      <c r="A290" s="78"/>
      <c r="B290" s="78"/>
      <c r="C290" s="78"/>
      <c r="D290" s="81"/>
      <c r="E290" s="81"/>
      <c r="F290" s="85"/>
      <c r="G290" s="78"/>
      <c r="H290" s="79"/>
      <c r="I290" s="78"/>
      <c r="J290" s="86"/>
      <c r="K290" s="108">
        <f t="shared" si="10"/>
        <v>0</v>
      </c>
    </row>
    <row r="291" spans="1:11" x14ac:dyDescent="0.25">
      <c r="A291" s="78"/>
      <c r="B291" s="78"/>
      <c r="C291" s="78"/>
      <c r="D291" s="81"/>
      <c r="E291" s="81"/>
      <c r="F291" s="85"/>
      <c r="G291" s="78"/>
      <c r="H291" s="79"/>
      <c r="I291" s="78"/>
      <c r="J291" s="86"/>
      <c r="K291" s="108">
        <f t="shared" si="10"/>
        <v>0</v>
      </c>
    </row>
    <row r="292" spans="1:11" x14ac:dyDescent="0.25">
      <c r="A292" s="78"/>
      <c r="B292" s="78"/>
      <c r="C292" s="78"/>
      <c r="D292" s="81"/>
      <c r="E292" s="81"/>
      <c r="F292" s="85"/>
      <c r="G292" s="78"/>
      <c r="H292" s="79"/>
      <c r="I292" s="78"/>
      <c r="J292" s="86"/>
      <c r="K292" s="108">
        <f t="shared" si="10"/>
        <v>0</v>
      </c>
    </row>
    <row r="293" spans="1:11" x14ac:dyDescent="0.25">
      <c r="A293" s="78"/>
      <c r="B293" s="78"/>
      <c r="C293" s="78"/>
      <c r="D293" s="81"/>
      <c r="E293" s="81"/>
      <c r="F293" s="85"/>
      <c r="G293" s="78"/>
      <c r="H293" s="79"/>
      <c r="I293" s="78"/>
      <c r="J293" s="86"/>
      <c r="K293" s="108">
        <f t="shared" si="10"/>
        <v>0</v>
      </c>
    </row>
    <row r="294" spans="1:11" x14ac:dyDescent="0.25">
      <c r="A294" s="78"/>
      <c r="B294" s="78"/>
      <c r="C294" s="78"/>
      <c r="D294" s="81"/>
      <c r="E294" s="81"/>
      <c r="F294" s="85"/>
      <c r="G294" s="78"/>
      <c r="H294" s="79"/>
      <c r="I294" s="78"/>
      <c r="J294" s="86"/>
      <c r="K294" s="108">
        <f t="shared" si="10"/>
        <v>0</v>
      </c>
    </row>
    <row r="295" spans="1:11" x14ac:dyDescent="0.25">
      <c r="A295" s="78"/>
      <c r="B295" s="78"/>
      <c r="C295" s="78"/>
      <c r="D295" s="81"/>
      <c r="E295" s="81"/>
      <c r="F295" s="85"/>
      <c r="G295" s="78"/>
      <c r="H295" s="79"/>
      <c r="I295" s="78"/>
      <c r="J295" s="86"/>
      <c r="K295" s="108">
        <f t="shared" si="10"/>
        <v>0</v>
      </c>
    </row>
    <row r="296" spans="1:11" x14ac:dyDescent="0.25">
      <c r="A296" s="78"/>
      <c r="B296" s="78"/>
      <c r="C296" s="78"/>
      <c r="D296" s="81"/>
      <c r="E296" s="81"/>
      <c r="F296" s="85"/>
      <c r="G296" s="78"/>
      <c r="H296" s="79"/>
      <c r="I296" s="78"/>
      <c r="J296" s="86"/>
      <c r="K296" s="108">
        <f t="shared" si="10"/>
        <v>0</v>
      </c>
    </row>
    <row r="297" spans="1:11" x14ac:dyDescent="0.25">
      <c r="A297" s="78"/>
      <c r="B297" s="78"/>
      <c r="C297" s="78"/>
      <c r="D297" s="81"/>
      <c r="E297" s="81"/>
      <c r="F297" s="85"/>
      <c r="G297" s="78"/>
      <c r="H297" s="79"/>
      <c r="I297" s="78"/>
      <c r="J297" s="86"/>
      <c r="K297" s="108">
        <f t="shared" si="10"/>
        <v>0</v>
      </c>
    </row>
    <row r="298" spans="1:11" x14ac:dyDescent="0.25">
      <c r="A298" s="78"/>
      <c r="B298" s="78"/>
      <c r="C298" s="78"/>
      <c r="D298" s="81"/>
      <c r="E298" s="81"/>
      <c r="F298" s="85"/>
      <c r="G298" s="78"/>
      <c r="H298" s="79"/>
      <c r="I298" s="78"/>
      <c r="J298" s="86"/>
      <c r="K298" s="108">
        <f t="shared" si="10"/>
        <v>0</v>
      </c>
    </row>
    <row r="299" spans="1:11" x14ac:dyDescent="0.25">
      <c r="A299" s="78"/>
      <c r="B299" s="78"/>
      <c r="C299" s="78"/>
      <c r="D299" s="81"/>
      <c r="E299" s="81"/>
      <c r="F299" s="85"/>
      <c r="G299" s="78"/>
      <c r="H299" s="79"/>
      <c r="I299" s="78"/>
      <c r="J299" s="86"/>
      <c r="K299" s="108">
        <f t="shared" si="10"/>
        <v>0</v>
      </c>
    </row>
    <row r="300" spans="1:11" x14ac:dyDescent="0.25">
      <c r="A300" s="78"/>
      <c r="B300" s="78"/>
      <c r="C300" s="78"/>
      <c r="D300" s="81"/>
      <c r="E300" s="81"/>
      <c r="F300" s="85"/>
      <c r="G300" s="78"/>
      <c r="H300" s="79"/>
      <c r="I300" s="78"/>
      <c r="J300" s="86"/>
      <c r="K300" s="108">
        <f t="shared" si="10"/>
        <v>0</v>
      </c>
    </row>
    <row r="301" spans="1:11" x14ac:dyDescent="0.25">
      <c r="A301" s="78"/>
      <c r="B301" s="78"/>
      <c r="C301" s="78"/>
      <c r="D301" s="81"/>
      <c r="E301" s="81"/>
      <c r="F301" s="85"/>
      <c r="G301" s="78"/>
      <c r="H301" s="79"/>
      <c r="I301" s="78"/>
      <c r="J301" s="86"/>
      <c r="K301" s="108">
        <f t="shared" si="10"/>
        <v>0</v>
      </c>
    </row>
    <row r="302" spans="1:11" x14ac:dyDescent="0.25">
      <c r="A302" s="78"/>
      <c r="B302" s="78"/>
      <c r="C302" s="78"/>
      <c r="D302" s="81"/>
      <c r="E302" s="81"/>
      <c r="F302" s="85"/>
      <c r="G302" s="78"/>
      <c r="H302" s="79"/>
      <c r="I302" s="78"/>
      <c r="J302" s="86"/>
      <c r="K302" s="108">
        <f t="shared" si="10"/>
        <v>0</v>
      </c>
    </row>
    <row r="303" spans="1:11" x14ac:dyDescent="0.25">
      <c r="A303" s="78"/>
      <c r="B303" s="78"/>
      <c r="C303" s="78"/>
      <c r="D303" s="81"/>
      <c r="E303" s="81"/>
      <c r="F303" s="85"/>
      <c r="G303" s="78"/>
      <c r="H303" s="79"/>
      <c r="I303" s="78"/>
      <c r="J303" s="86"/>
      <c r="K303" s="108">
        <f t="shared" si="10"/>
        <v>0</v>
      </c>
    </row>
    <row r="304" spans="1:11" x14ac:dyDescent="0.25">
      <c r="A304" s="78"/>
      <c r="B304" s="78"/>
      <c r="C304" s="78"/>
      <c r="D304" s="81"/>
      <c r="E304" s="81"/>
      <c r="F304" s="85"/>
      <c r="G304" s="78"/>
      <c r="H304" s="79"/>
      <c r="I304" s="78"/>
      <c r="J304" s="86"/>
      <c r="K304" s="108">
        <f t="shared" si="10"/>
        <v>0</v>
      </c>
    </row>
    <row r="305" spans="1:11" x14ac:dyDescent="0.25">
      <c r="A305" s="78"/>
      <c r="B305" s="78"/>
      <c r="C305" s="78"/>
      <c r="D305" s="81"/>
      <c r="E305" s="81"/>
      <c r="F305" s="85"/>
      <c r="G305" s="78"/>
      <c r="H305" s="79"/>
      <c r="I305" s="78"/>
      <c r="J305" s="86"/>
      <c r="K305" s="108">
        <f t="shared" si="10"/>
        <v>0</v>
      </c>
    </row>
    <row r="306" spans="1:11" x14ac:dyDescent="0.25">
      <c r="A306" s="78"/>
      <c r="B306" s="78"/>
      <c r="C306" s="78"/>
      <c r="D306" s="81"/>
      <c r="E306" s="81"/>
      <c r="F306" s="85"/>
      <c r="G306" s="78"/>
      <c r="H306" s="79"/>
      <c r="I306" s="78"/>
      <c r="J306" s="86"/>
      <c r="K306" s="108">
        <f t="shared" si="10"/>
        <v>0</v>
      </c>
    </row>
    <row r="307" spans="1:11" x14ac:dyDescent="0.25">
      <c r="A307" s="78"/>
      <c r="B307" s="78"/>
      <c r="C307" s="78"/>
      <c r="D307" s="81"/>
      <c r="E307" s="81"/>
      <c r="F307" s="85"/>
      <c r="G307" s="78"/>
      <c r="H307" s="79"/>
      <c r="I307" s="78"/>
      <c r="J307" s="86"/>
      <c r="K307" s="108">
        <f t="shared" si="10"/>
        <v>0</v>
      </c>
    </row>
    <row r="308" spans="1:11" x14ac:dyDescent="0.25">
      <c r="A308" s="78"/>
      <c r="B308" s="78"/>
      <c r="C308" s="78"/>
      <c r="D308" s="81"/>
      <c r="E308" s="81"/>
      <c r="F308" s="85"/>
      <c r="G308" s="78"/>
      <c r="H308" s="79"/>
      <c r="I308" s="78"/>
      <c r="J308" s="86"/>
      <c r="K308" s="108">
        <f t="shared" si="10"/>
        <v>0</v>
      </c>
    </row>
    <row r="309" spans="1:11" x14ac:dyDescent="0.25">
      <c r="A309" s="78"/>
      <c r="B309" s="78"/>
      <c r="C309" s="78"/>
      <c r="D309" s="81"/>
      <c r="E309" s="81"/>
      <c r="F309" s="85"/>
      <c r="G309" s="78"/>
      <c r="H309" s="79"/>
      <c r="I309" s="78"/>
      <c r="J309" s="86"/>
      <c r="K309" s="108">
        <f t="shared" si="10"/>
        <v>0</v>
      </c>
    </row>
    <row r="310" spans="1:11" x14ac:dyDescent="0.25">
      <c r="A310" s="78"/>
      <c r="B310" s="78"/>
      <c r="C310" s="78"/>
      <c r="D310" s="81"/>
      <c r="E310" s="81"/>
      <c r="F310" s="85"/>
      <c r="G310" s="78"/>
      <c r="H310" s="79"/>
      <c r="I310" s="78"/>
      <c r="J310" s="86"/>
      <c r="K310" s="108">
        <f t="shared" si="10"/>
        <v>0</v>
      </c>
    </row>
    <row r="311" spans="1:11" x14ac:dyDescent="0.25">
      <c r="A311" s="78"/>
      <c r="B311" s="78"/>
      <c r="C311" s="78"/>
      <c r="D311" s="81"/>
      <c r="E311" s="81"/>
      <c r="F311" s="85"/>
      <c r="G311" s="78"/>
      <c r="H311" s="79"/>
      <c r="I311" s="78"/>
      <c r="J311" s="86"/>
      <c r="K311" s="108">
        <f t="shared" si="10"/>
        <v>0</v>
      </c>
    </row>
    <row r="312" spans="1:11" x14ac:dyDescent="0.25">
      <c r="A312" s="78"/>
      <c r="B312" s="78"/>
      <c r="C312" s="78"/>
      <c r="D312" s="81"/>
      <c r="E312" s="81"/>
      <c r="F312" s="85"/>
      <c r="G312" s="78"/>
      <c r="H312" s="79"/>
      <c r="I312" s="78"/>
      <c r="J312" s="86"/>
      <c r="K312" s="108">
        <f t="shared" si="10"/>
        <v>0</v>
      </c>
    </row>
    <row r="313" spans="1:11" x14ac:dyDescent="0.25">
      <c r="A313" s="78"/>
      <c r="B313" s="78"/>
      <c r="C313" s="78"/>
      <c r="D313" s="81"/>
      <c r="E313" s="81"/>
      <c r="F313" s="85"/>
      <c r="G313" s="78"/>
      <c r="H313" s="79"/>
      <c r="I313" s="78"/>
      <c r="J313" s="86"/>
      <c r="K313" s="108">
        <f t="shared" si="10"/>
        <v>0</v>
      </c>
    </row>
    <row r="314" spans="1:11" x14ac:dyDescent="0.25">
      <c r="A314" s="78"/>
      <c r="B314" s="78"/>
      <c r="C314" s="78"/>
      <c r="D314" s="81"/>
      <c r="E314" s="81"/>
      <c r="F314" s="85"/>
      <c r="G314" s="78"/>
      <c r="H314" s="79"/>
      <c r="I314" s="78"/>
      <c r="J314" s="86"/>
      <c r="K314" s="108">
        <f t="shared" si="10"/>
        <v>0</v>
      </c>
    </row>
    <row r="315" spans="1:11" x14ac:dyDescent="0.25">
      <c r="A315" s="78"/>
      <c r="B315" s="78"/>
      <c r="C315" s="78"/>
      <c r="D315" s="81"/>
      <c r="E315" s="81"/>
      <c r="F315" s="85"/>
      <c r="G315" s="78"/>
      <c r="H315" s="79"/>
      <c r="I315" s="78"/>
      <c r="J315" s="86"/>
      <c r="K315" s="108">
        <f t="shared" si="10"/>
        <v>0</v>
      </c>
    </row>
    <row r="316" spans="1:11" x14ac:dyDescent="0.25">
      <c r="A316" s="78"/>
      <c r="B316" s="78"/>
      <c r="C316" s="78"/>
      <c r="D316" s="81"/>
      <c r="E316" s="81"/>
      <c r="F316" s="85"/>
      <c r="G316" s="78"/>
      <c r="H316" s="79"/>
      <c r="I316" s="78"/>
      <c r="J316" s="86"/>
      <c r="K316" s="108">
        <f t="shared" si="10"/>
        <v>0</v>
      </c>
    </row>
    <row r="317" spans="1:11" x14ac:dyDescent="0.25">
      <c r="A317" s="78"/>
      <c r="B317" s="78"/>
      <c r="C317" s="78"/>
      <c r="D317" s="81"/>
      <c r="E317" s="81"/>
      <c r="F317" s="85"/>
      <c r="G317" s="78"/>
      <c r="H317" s="79"/>
      <c r="I317" s="78"/>
      <c r="J317" s="86"/>
      <c r="K317" s="108">
        <f t="shared" si="10"/>
        <v>0</v>
      </c>
    </row>
    <row r="318" spans="1:11" x14ac:dyDescent="0.25">
      <c r="A318" s="78"/>
      <c r="B318" s="78"/>
      <c r="C318" s="78"/>
      <c r="D318" s="81"/>
      <c r="E318" s="81"/>
      <c r="F318" s="85"/>
      <c r="G318" s="78"/>
      <c r="H318" s="79"/>
      <c r="I318" s="78"/>
      <c r="J318" s="86"/>
      <c r="K318" s="108">
        <f t="shared" si="10"/>
        <v>0</v>
      </c>
    </row>
    <row r="319" spans="1:11" x14ac:dyDescent="0.25">
      <c r="A319" s="78"/>
      <c r="B319" s="78"/>
      <c r="C319" s="78"/>
      <c r="D319" s="81"/>
      <c r="E319" s="81"/>
      <c r="F319" s="85"/>
      <c r="G319" s="78"/>
      <c r="H319" s="79"/>
      <c r="I319" s="78"/>
      <c r="J319" s="86"/>
      <c r="K319" s="108">
        <f t="shared" si="10"/>
        <v>0</v>
      </c>
    </row>
    <row r="320" spans="1:11" x14ac:dyDescent="0.25">
      <c r="A320" s="78"/>
      <c r="B320" s="78"/>
      <c r="C320" s="78"/>
      <c r="D320" s="81"/>
      <c r="E320" s="81"/>
      <c r="F320" s="85"/>
      <c r="G320" s="78"/>
      <c r="H320" s="79"/>
      <c r="I320" s="78"/>
      <c r="J320" s="86"/>
      <c r="K320" s="108">
        <f t="shared" si="10"/>
        <v>0</v>
      </c>
    </row>
    <row r="321" spans="1:11" x14ac:dyDescent="0.25">
      <c r="A321" s="78"/>
      <c r="B321" s="78"/>
      <c r="C321" s="78"/>
      <c r="D321" s="81"/>
      <c r="E321" s="81"/>
      <c r="F321" s="85"/>
      <c r="G321" s="78"/>
      <c r="H321" s="79"/>
      <c r="I321" s="78"/>
      <c r="J321" s="86"/>
      <c r="K321" s="108">
        <f t="shared" si="10"/>
        <v>0</v>
      </c>
    </row>
    <row r="322" spans="1:11" x14ac:dyDescent="0.25">
      <c r="A322" s="78"/>
      <c r="B322" s="78"/>
      <c r="C322" s="78"/>
      <c r="D322" s="81"/>
      <c r="E322" s="81"/>
      <c r="F322" s="85"/>
      <c r="G322" s="78"/>
      <c r="H322" s="79"/>
      <c r="I322" s="78"/>
      <c r="J322" s="86"/>
      <c r="K322" s="108">
        <f t="shared" ref="K322:K385" si="11">COUNTIF($G$2:$G$1201,G322)</f>
        <v>0</v>
      </c>
    </row>
    <row r="323" spans="1:11" x14ac:dyDescent="0.25">
      <c r="A323" s="78"/>
      <c r="B323" s="78"/>
      <c r="C323" s="78"/>
      <c r="D323" s="81"/>
      <c r="E323" s="81"/>
      <c r="F323" s="85"/>
      <c r="G323" s="78"/>
      <c r="H323" s="79"/>
      <c r="I323" s="78"/>
      <c r="J323" s="86"/>
      <c r="K323" s="108">
        <f t="shared" si="11"/>
        <v>0</v>
      </c>
    </row>
    <row r="324" spans="1:11" x14ac:dyDescent="0.25">
      <c r="A324" s="78"/>
      <c r="B324" s="78"/>
      <c r="C324" s="78"/>
      <c r="D324" s="81"/>
      <c r="E324" s="81"/>
      <c r="F324" s="85"/>
      <c r="G324" s="78"/>
      <c r="H324" s="79"/>
      <c r="I324" s="78"/>
      <c r="J324" s="86"/>
      <c r="K324" s="108">
        <f t="shared" si="11"/>
        <v>0</v>
      </c>
    </row>
    <row r="325" spans="1:11" x14ac:dyDescent="0.25">
      <c r="A325" s="78"/>
      <c r="B325" s="78"/>
      <c r="C325" s="78"/>
      <c r="D325" s="81"/>
      <c r="E325" s="81"/>
      <c r="F325" s="85"/>
      <c r="G325" s="78"/>
      <c r="H325" s="79"/>
      <c r="I325" s="78"/>
      <c r="J325" s="86"/>
      <c r="K325" s="108">
        <f t="shared" si="11"/>
        <v>0</v>
      </c>
    </row>
    <row r="326" spans="1:11" x14ac:dyDescent="0.25">
      <c r="A326" s="78"/>
      <c r="B326" s="78"/>
      <c r="C326" s="78"/>
      <c r="D326" s="81"/>
      <c r="E326" s="81"/>
      <c r="F326" s="85"/>
      <c r="G326" s="78"/>
      <c r="H326" s="79"/>
      <c r="I326" s="78"/>
      <c r="J326" s="86"/>
      <c r="K326" s="108">
        <f t="shared" si="11"/>
        <v>0</v>
      </c>
    </row>
    <row r="327" spans="1:11" x14ac:dyDescent="0.25">
      <c r="A327" s="78"/>
      <c r="B327" s="78"/>
      <c r="C327" s="78"/>
      <c r="D327" s="81"/>
      <c r="E327" s="81"/>
      <c r="F327" s="85"/>
      <c r="G327" s="78"/>
      <c r="H327" s="79"/>
      <c r="I327" s="78"/>
      <c r="J327" s="86"/>
      <c r="K327" s="108">
        <f t="shared" si="11"/>
        <v>0</v>
      </c>
    </row>
    <row r="328" spans="1:11" x14ac:dyDescent="0.25">
      <c r="A328" s="78"/>
      <c r="B328" s="78"/>
      <c r="C328" s="78"/>
      <c r="D328" s="81"/>
      <c r="E328" s="81"/>
      <c r="F328" s="85"/>
      <c r="G328" s="78"/>
      <c r="H328" s="79"/>
      <c r="I328" s="78"/>
      <c r="J328" s="86"/>
      <c r="K328" s="108">
        <f t="shared" si="11"/>
        <v>0</v>
      </c>
    </row>
    <row r="329" spans="1:11" x14ac:dyDescent="0.25">
      <c r="A329" s="78"/>
      <c r="B329" s="78"/>
      <c r="C329" s="78"/>
      <c r="D329" s="81"/>
      <c r="E329" s="81"/>
      <c r="F329" s="85"/>
      <c r="G329" s="78"/>
      <c r="H329" s="79"/>
      <c r="I329" s="78"/>
      <c r="J329" s="86"/>
      <c r="K329" s="108">
        <f t="shared" si="11"/>
        <v>0</v>
      </c>
    </row>
    <row r="330" spans="1:11" x14ac:dyDescent="0.25">
      <c r="A330" s="78"/>
      <c r="B330" s="78"/>
      <c r="C330" s="78"/>
      <c r="D330" s="81"/>
      <c r="E330" s="81"/>
      <c r="F330" s="85"/>
      <c r="G330" s="78"/>
      <c r="H330" s="79"/>
      <c r="I330" s="78"/>
      <c r="J330" s="86"/>
      <c r="K330" s="108">
        <f t="shared" si="11"/>
        <v>0</v>
      </c>
    </row>
    <row r="331" spans="1:11" x14ac:dyDescent="0.25">
      <c r="A331" s="78"/>
      <c r="B331" s="78"/>
      <c r="C331" s="78"/>
      <c r="D331" s="81"/>
      <c r="E331" s="81"/>
      <c r="F331" s="85"/>
      <c r="G331" s="78"/>
      <c r="H331" s="79"/>
      <c r="I331" s="78"/>
      <c r="J331" s="86"/>
      <c r="K331" s="108">
        <f t="shared" si="11"/>
        <v>0</v>
      </c>
    </row>
    <row r="332" spans="1:11" x14ac:dyDescent="0.25">
      <c r="A332" s="78"/>
      <c r="B332" s="78"/>
      <c r="C332" s="78"/>
      <c r="D332" s="81"/>
      <c r="E332" s="81"/>
      <c r="F332" s="85"/>
      <c r="G332" s="78"/>
      <c r="H332" s="79"/>
      <c r="I332" s="78"/>
      <c r="J332" s="86"/>
      <c r="K332" s="108">
        <f t="shared" si="11"/>
        <v>0</v>
      </c>
    </row>
    <row r="333" spans="1:11" x14ac:dyDescent="0.25">
      <c r="A333" s="78"/>
      <c r="B333" s="78"/>
      <c r="C333" s="78"/>
      <c r="D333" s="81"/>
      <c r="E333" s="81"/>
      <c r="F333" s="85"/>
      <c r="G333" s="78"/>
      <c r="H333" s="79"/>
      <c r="I333" s="78"/>
      <c r="J333" s="86"/>
      <c r="K333" s="108">
        <f t="shared" si="11"/>
        <v>0</v>
      </c>
    </row>
    <row r="334" spans="1:11" x14ac:dyDescent="0.25">
      <c r="A334" s="78"/>
      <c r="B334" s="78"/>
      <c r="C334" s="78"/>
      <c r="D334" s="81"/>
      <c r="E334" s="81"/>
      <c r="F334" s="85"/>
      <c r="G334" s="78"/>
      <c r="H334" s="79"/>
      <c r="I334" s="78"/>
      <c r="J334" s="86"/>
      <c r="K334" s="108">
        <f t="shared" si="11"/>
        <v>0</v>
      </c>
    </row>
    <row r="335" spans="1:11" x14ac:dyDescent="0.25">
      <c r="A335" s="78"/>
      <c r="B335" s="78"/>
      <c r="C335" s="78"/>
      <c r="D335" s="81"/>
      <c r="E335" s="81"/>
      <c r="F335" s="85"/>
      <c r="G335" s="78"/>
      <c r="H335" s="79"/>
      <c r="I335" s="78"/>
      <c r="J335" s="86"/>
      <c r="K335" s="108">
        <f t="shared" si="11"/>
        <v>0</v>
      </c>
    </row>
    <row r="336" spans="1:11" x14ac:dyDescent="0.25">
      <c r="A336" s="78"/>
      <c r="B336" s="78"/>
      <c r="C336" s="78"/>
      <c r="D336" s="81"/>
      <c r="E336" s="81"/>
      <c r="F336" s="85"/>
      <c r="G336" s="78"/>
      <c r="H336" s="79"/>
      <c r="I336" s="78"/>
      <c r="J336" s="86"/>
      <c r="K336" s="108">
        <f t="shared" si="11"/>
        <v>0</v>
      </c>
    </row>
    <row r="337" spans="1:11" x14ac:dyDescent="0.25">
      <c r="A337" s="78"/>
      <c r="B337" s="78"/>
      <c r="C337" s="78"/>
      <c r="D337" s="81"/>
      <c r="E337" s="81"/>
      <c r="F337" s="85"/>
      <c r="G337" s="78"/>
      <c r="H337" s="79"/>
      <c r="I337" s="78"/>
      <c r="J337" s="86"/>
      <c r="K337" s="108">
        <f t="shared" si="11"/>
        <v>0</v>
      </c>
    </row>
    <row r="338" spans="1:11" x14ac:dyDescent="0.25">
      <c r="A338" s="78"/>
      <c r="B338" s="78"/>
      <c r="C338" s="78"/>
      <c r="D338" s="81"/>
      <c r="E338" s="81"/>
      <c r="F338" s="85"/>
      <c r="G338" s="78"/>
      <c r="H338" s="79"/>
      <c r="I338" s="78"/>
      <c r="J338" s="86"/>
      <c r="K338" s="108">
        <f t="shared" si="11"/>
        <v>0</v>
      </c>
    </row>
    <row r="339" spans="1:11" x14ac:dyDescent="0.25">
      <c r="A339" s="78"/>
      <c r="B339" s="78"/>
      <c r="C339" s="78"/>
      <c r="D339" s="81"/>
      <c r="E339" s="81"/>
      <c r="F339" s="85"/>
      <c r="G339" s="78"/>
      <c r="H339" s="79"/>
      <c r="I339" s="78"/>
      <c r="J339" s="86"/>
      <c r="K339" s="108">
        <f t="shared" si="11"/>
        <v>0</v>
      </c>
    </row>
    <row r="340" spans="1:11" x14ac:dyDescent="0.25">
      <c r="A340" s="78"/>
      <c r="B340" s="78"/>
      <c r="C340" s="78"/>
      <c r="D340" s="81"/>
      <c r="E340" s="81"/>
      <c r="F340" s="85"/>
      <c r="G340" s="78"/>
      <c r="H340" s="79"/>
      <c r="I340" s="78"/>
      <c r="J340" s="86"/>
      <c r="K340" s="108">
        <f t="shared" si="11"/>
        <v>0</v>
      </c>
    </row>
    <row r="341" spans="1:11" x14ac:dyDescent="0.25">
      <c r="A341" s="78"/>
      <c r="B341" s="78"/>
      <c r="C341" s="78"/>
      <c r="D341" s="81"/>
      <c r="E341" s="81"/>
      <c r="F341" s="85"/>
      <c r="G341" s="78"/>
      <c r="H341" s="79"/>
      <c r="I341" s="78"/>
      <c r="J341" s="86"/>
      <c r="K341" s="108">
        <f t="shared" si="11"/>
        <v>0</v>
      </c>
    </row>
    <row r="342" spans="1:11" x14ac:dyDescent="0.25">
      <c r="A342" s="78"/>
      <c r="B342" s="78"/>
      <c r="C342" s="78"/>
      <c r="D342" s="81"/>
      <c r="E342" s="81"/>
      <c r="F342" s="85"/>
      <c r="G342" s="78"/>
      <c r="H342" s="79"/>
      <c r="I342" s="78"/>
      <c r="J342" s="86"/>
      <c r="K342" s="108">
        <f t="shared" si="11"/>
        <v>0</v>
      </c>
    </row>
    <row r="343" spans="1:11" x14ac:dyDescent="0.25">
      <c r="A343" s="78"/>
      <c r="B343" s="78"/>
      <c r="C343" s="78"/>
      <c r="D343" s="81"/>
      <c r="E343" s="81"/>
      <c r="F343" s="85"/>
      <c r="G343" s="78"/>
      <c r="H343" s="79"/>
      <c r="I343" s="78"/>
      <c r="J343" s="86"/>
      <c r="K343" s="108">
        <f t="shared" si="11"/>
        <v>0</v>
      </c>
    </row>
    <row r="344" spans="1:11" x14ac:dyDescent="0.25">
      <c r="A344" s="78"/>
      <c r="B344" s="78"/>
      <c r="C344" s="78"/>
      <c r="D344" s="81"/>
      <c r="E344" s="81"/>
      <c r="F344" s="85"/>
      <c r="G344" s="78"/>
      <c r="H344" s="79"/>
      <c r="I344" s="78"/>
      <c r="J344" s="86"/>
      <c r="K344" s="108">
        <f t="shared" si="11"/>
        <v>0</v>
      </c>
    </row>
    <row r="345" spans="1:11" x14ac:dyDescent="0.25">
      <c r="A345" s="78"/>
      <c r="B345" s="78"/>
      <c r="C345" s="78"/>
      <c r="D345" s="81"/>
      <c r="E345" s="81"/>
      <c r="F345" s="85"/>
      <c r="G345" s="78"/>
      <c r="H345" s="79"/>
      <c r="I345" s="78"/>
      <c r="J345" s="86"/>
      <c r="K345" s="108">
        <f t="shared" si="11"/>
        <v>0</v>
      </c>
    </row>
    <row r="346" spans="1:11" x14ac:dyDescent="0.25">
      <c r="A346" s="78"/>
      <c r="B346" s="78"/>
      <c r="C346" s="78"/>
      <c r="D346" s="81"/>
      <c r="E346" s="81"/>
      <c r="F346" s="85"/>
      <c r="G346" s="78"/>
      <c r="H346" s="79"/>
      <c r="I346" s="78"/>
      <c r="J346" s="86"/>
      <c r="K346" s="108">
        <f t="shared" si="11"/>
        <v>0</v>
      </c>
    </row>
    <row r="347" spans="1:11" x14ac:dyDescent="0.25">
      <c r="A347" s="78"/>
      <c r="B347" s="78"/>
      <c r="C347" s="78"/>
      <c r="D347" s="81"/>
      <c r="E347" s="81"/>
      <c r="F347" s="85"/>
      <c r="G347" s="78"/>
      <c r="H347" s="79"/>
      <c r="I347" s="78"/>
      <c r="J347" s="86"/>
      <c r="K347" s="108">
        <f t="shared" si="11"/>
        <v>0</v>
      </c>
    </row>
    <row r="348" spans="1:11" x14ac:dyDescent="0.25">
      <c r="A348" s="78"/>
      <c r="B348" s="78"/>
      <c r="C348" s="78"/>
      <c r="D348" s="81"/>
      <c r="E348" s="81"/>
      <c r="F348" s="85"/>
      <c r="G348" s="78"/>
      <c r="H348" s="79"/>
      <c r="I348" s="78"/>
      <c r="J348" s="86"/>
      <c r="K348" s="108">
        <f t="shared" si="11"/>
        <v>0</v>
      </c>
    </row>
    <row r="349" spans="1:11" x14ac:dyDescent="0.25">
      <c r="A349" s="78"/>
      <c r="B349" s="78"/>
      <c r="C349" s="78"/>
      <c r="D349" s="81"/>
      <c r="E349" s="81"/>
      <c r="F349" s="85"/>
      <c r="G349" s="78"/>
      <c r="H349" s="79"/>
      <c r="I349" s="78"/>
      <c r="J349" s="86"/>
      <c r="K349" s="108">
        <f t="shared" si="11"/>
        <v>0</v>
      </c>
    </row>
    <row r="350" spans="1:11" x14ac:dyDescent="0.25">
      <c r="A350" s="78"/>
      <c r="B350" s="78"/>
      <c r="C350" s="78"/>
      <c r="D350" s="81"/>
      <c r="E350" s="81"/>
      <c r="F350" s="85"/>
      <c r="G350" s="78"/>
      <c r="H350" s="79"/>
      <c r="I350" s="78"/>
      <c r="J350" s="86"/>
      <c r="K350" s="108">
        <f t="shared" si="11"/>
        <v>0</v>
      </c>
    </row>
    <row r="351" spans="1:11" x14ac:dyDescent="0.25">
      <c r="A351" s="78"/>
      <c r="B351" s="78"/>
      <c r="C351" s="78"/>
      <c r="D351" s="81"/>
      <c r="E351" s="81"/>
      <c r="F351" s="85"/>
      <c r="G351" s="78"/>
      <c r="H351" s="79"/>
      <c r="I351" s="78"/>
      <c r="J351" s="86"/>
      <c r="K351" s="108">
        <f t="shared" si="11"/>
        <v>0</v>
      </c>
    </row>
    <row r="352" spans="1:11" x14ac:dyDescent="0.25">
      <c r="A352" s="78"/>
      <c r="B352" s="78"/>
      <c r="C352" s="78"/>
      <c r="D352" s="81"/>
      <c r="E352" s="81"/>
      <c r="F352" s="85"/>
      <c r="G352" s="78"/>
      <c r="H352" s="79"/>
      <c r="I352" s="78"/>
      <c r="J352" s="86"/>
      <c r="K352" s="108">
        <f t="shared" si="11"/>
        <v>0</v>
      </c>
    </row>
    <row r="353" spans="1:11" x14ac:dyDescent="0.25">
      <c r="A353" s="78"/>
      <c r="B353" s="78"/>
      <c r="C353" s="78"/>
      <c r="D353" s="81"/>
      <c r="E353" s="81"/>
      <c r="F353" s="85"/>
      <c r="G353" s="78"/>
      <c r="H353" s="79"/>
      <c r="I353" s="78"/>
      <c r="J353" s="86"/>
      <c r="K353" s="108">
        <f t="shared" si="11"/>
        <v>0</v>
      </c>
    </row>
    <row r="354" spans="1:11" x14ac:dyDescent="0.25">
      <c r="A354" s="78"/>
      <c r="B354" s="78"/>
      <c r="C354" s="78"/>
      <c r="D354" s="81"/>
      <c r="E354" s="81"/>
      <c r="F354" s="85"/>
      <c r="G354" s="78"/>
      <c r="H354" s="79"/>
      <c r="I354" s="78"/>
      <c r="J354" s="86"/>
      <c r="K354" s="108">
        <f t="shared" si="11"/>
        <v>0</v>
      </c>
    </row>
    <row r="355" spans="1:11" x14ac:dyDescent="0.25">
      <c r="A355" s="78"/>
      <c r="B355" s="78"/>
      <c r="C355" s="78"/>
      <c r="D355" s="81"/>
      <c r="E355" s="81"/>
      <c r="F355" s="85"/>
      <c r="G355" s="78"/>
      <c r="H355" s="79"/>
      <c r="I355" s="78"/>
      <c r="J355" s="86"/>
      <c r="K355" s="108">
        <f t="shared" si="11"/>
        <v>0</v>
      </c>
    </row>
    <row r="356" spans="1:11" x14ac:dyDescent="0.25">
      <c r="A356" s="78"/>
      <c r="B356" s="78"/>
      <c r="C356" s="78"/>
      <c r="D356" s="81"/>
      <c r="E356" s="81"/>
      <c r="F356" s="85"/>
      <c r="G356" s="78"/>
      <c r="H356" s="79"/>
      <c r="I356" s="78"/>
      <c r="J356" s="86"/>
      <c r="K356" s="108">
        <f t="shared" si="11"/>
        <v>0</v>
      </c>
    </row>
    <row r="357" spans="1:11" x14ac:dyDescent="0.25">
      <c r="A357" s="78"/>
      <c r="B357" s="78"/>
      <c r="C357" s="78"/>
      <c r="D357" s="81"/>
      <c r="E357" s="81"/>
      <c r="F357" s="85"/>
      <c r="G357" s="78"/>
      <c r="H357" s="79"/>
      <c r="I357" s="78"/>
      <c r="J357" s="86"/>
      <c r="K357" s="108">
        <f t="shared" si="11"/>
        <v>0</v>
      </c>
    </row>
    <row r="358" spans="1:11" x14ac:dyDescent="0.25">
      <c r="A358" s="78"/>
      <c r="B358" s="78"/>
      <c r="C358" s="78"/>
      <c r="D358" s="81"/>
      <c r="E358" s="81"/>
      <c r="F358" s="85"/>
      <c r="G358" s="78"/>
      <c r="H358" s="79"/>
      <c r="I358" s="78"/>
      <c r="J358" s="86"/>
      <c r="K358" s="108">
        <f t="shared" si="11"/>
        <v>0</v>
      </c>
    </row>
    <row r="359" spans="1:11" x14ac:dyDescent="0.25">
      <c r="A359" s="78"/>
      <c r="B359" s="78"/>
      <c r="C359" s="78"/>
      <c r="D359" s="81"/>
      <c r="E359" s="81"/>
      <c r="F359" s="85"/>
      <c r="G359" s="78"/>
      <c r="H359" s="79"/>
      <c r="I359" s="78"/>
      <c r="J359" s="86"/>
      <c r="K359" s="108">
        <f t="shared" si="11"/>
        <v>0</v>
      </c>
    </row>
    <row r="360" spans="1:11" x14ac:dyDescent="0.25">
      <c r="A360" s="78"/>
      <c r="B360" s="78"/>
      <c r="C360" s="78"/>
      <c r="D360" s="81"/>
      <c r="E360" s="81"/>
      <c r="F360" s="85"/>
      <c r="G360" s="78"/>
      <c r="H360" s="79"/>
      <c r="I360" s="78"/>
      <c r="J360" s="86"/>
      <c r="K360" s="108">
        <f t="shared" si="11"/>
        <v>0</v>
      </c>
    </row>
    <row r="361" spans="1:11" x14ac:dyDescent="0.25">
      <c r="A361" s="78"/>
      <c r="B361" s="78"/>
      <c r="C361" s="78"/>
      <c r="D361" s="81"/>
      <c r="E361" s="81"/>
      <c r="F361" s="85"/>
      <c r="G361" s="78"/>
      <c r="H361" s="79"/>
      <c r="I361" s="78"/>
      <c r="J361" s="86"/>
      <c r="K361" s="108">
        <f t="shared" si="11"/>
        <v>0</v>
      </c>
    </row>
    <row r="362" spans="1:11" x14ac:dyDescent="0.25">
      <c r="A362" s="78"/>
      <c r="B362" s="78"/>
      <c r="C362" s="78"/>
      <c r="D362" s="81"/>
      <c r="E362" s="81"/>
      <c r="F362" s="85"/>
      <c r="G362" s="78"/>
      <c r="H362" s="79"/>
      <c r="I362" s="78"/>
      <c r="J362" s="86"/>
      <c r="K362" s="108">
        <f t="shared" si="11"/>
        <v>0</v>
      </c>
    </row>
    <row r="363" spans="1:11" x14ac:dyDescent="0.25">
      <c r="A363" s="78"/>
      <c r="B363" s="78"/>
      <c r="C363" s="78"/>
      <c r="D363" s="81"/>
      <c r="E363" s="81"/>
      <c r="F363" s="85"/>
      <c r="G363" s="78"/>
      <c r="H363" s="79"/>
      <c r="I363" s="78"/>
      <c r="J363" s="86"/>
      <c r="K363" s="108">
        <f t="shared" si="11"/>
        <v>0</v>
      </c>
    </row>
    <row r="364" spans="1:11" x14ac:dyDescent="0.25">
      <c r="A364" s="78"/>
      <c r="B364" s="78"/>
      <c r="C364" s="78"/>
      <c r="D364" s="81"/>
      <c r="E364" s="81"/>
      <c r="F364" s="85"/>
      <c r="G364" s="78"/>
      <c r="H364" s="79"/>
      <c r="I364" s="78"/>
      <c r="J364" s="86"/>
      <c r="K364" s="108">
        <f t="shared" si="11"/>
        <v>0</v>
      </c>
    </row>
    <row r="365" spans="1:11" x14ac:dyDescent="0.25">
      <c r="A365" s="78"/>
      <c r="B365" s="78"/>
      <c r="C365" s="78"/>
      <c r="D365" s="81"/>
      <c r="E365" s="81"/>
      <c r="F365" s="85"/>
      <c r="G365" s="78"/>
      <c r="H365" s="79"/>
      <c r="I365" s="78"/>
      <c r="J365" s="86"/>
      <c r="K365" s="108">
        <f t="shared" si="11"/>
        <v>0</v>
      </c>
    </row>
    <row r="366" spans="1:11" x14ac:dyDescent="0.25">
      <c r="A366" s="78"/>
      <c r="B366" s="78"/>
      <c r="C366" s="78"/>
      <c r="D366" s="81"/>
      <c r="E366" s="81"/>
      <c r="F366" s="85"/>
      <c r="G366" s="78"/>
      <c r="H366" s="79"/>
      <c r="I366" s="78"/>
      <c r="J366" s="86"/>
      <c r="K366" s="108">
        <f t="shared" si="11"/>
        <v>0</v>
      </c>
    </row>
    <row r="367" spans="1:11" x14ac:dyDescent="0.25">
      <c r="A367" s="78"/>
      <c r="B367" s="78"/>
      <c r="C367" s="78"/>
      <c r="D367" s="81"/>
      <c r="E367" s="81"/>
      <c r="F367" s="85"/>
      <c r="G367" s="78"/>
      <c r="H367" s="79"/>
      <c r="I367" s="78"/>
      <c r="J367" s="86"/>
      <c r="K367" s="108">
        <f t="shared" si="11"/>
        <v>0</v>
      </c>
    </row>
    <row r="368" spans="1:11" x14ac:dyDescent="0.25">
      <c r="A368" s="78"/>
      <c r="B368" s="78"/>
      <c r="C368" s="78"/>
      <c r="D368" s="81"/>
      <c r="E368" s="81"/>
      <c r="F368" s="85"/>
      <c r="G368" s="78"/>
      <c r="H368" s="79"/>
      <c r="I368" s="78"/>
      <c r="J368" s="86"/>
      <c r="K368" s="108">
        <f t="shared" si="11"/>
        <v>0</v>
      </c>
    </row>
    <row r="369" spans="1:11" x14ac:dyDescent="0.25">
      <c r="A369" s="78"/>
      <c r="B369" s="78"/>
      <c r="C369" s="78"/>
      <c r="D369" s="81"/>
      <c r="E369" s="81"/>
      <c r="F369" s="85"/>
      <c r="G369" s="78"/>
      <c r="H369" s="79"/>
      <c r="I369" s="78"/>
      <c r="J369" s="86"/>
      <c r="K369" s="108">
        <f t="shared" si="11"/>
        <v>0</v>
      </c>
    </row>
    <row r="370" spans="1:11" x14ac:dyDescent="0.25">
      <c r="A370" s="78"/>
      <c r="B370" s="78"/>
      <c r="C370" s="78"/>
      <c r="D370" s="81"/>
      <c r="E370" s="81"/>
      <c r="F370" s="85"/>
      <c r="G370" s="78"/>
      <c r="H370" s="79"/>
      <c r="I370" s="78"/>
      <c r="J370" s="86"/>
      <c r="K370" s="108">
        <f t="shared" si="11"/>
        <v>0</v>
      </c>
    </row>
    <row r="371" spans="1:11" x14ac:dyDescent="0.25">
      <c r="A371" s="78"/>
      <c r="B371" s="78"/>
      <c r="C371" s="78"/>
      <c r="D371" s="81"/>
      <c r="E371" s="81"/>
      <c r="F371" s="85"/>
      <c r="G371" s="78"/>
      <c r="H371" s="79"/>
      <c r="I371" s="78"/>
      <c r="J371" s="86"/>
      <c r="K371" s="108">
        <f t="shared" si="11"/>
        <v>0</v>
      </c>
    </row>
    <row r="372" spans="1:11" x14ac:dyDescent="0.25">
      <c r="A372" s="78"/>
      <c r="B372" s="78"/>
      <c r="C372" s="78"/>
      <c r="D372" s="81"/>
      <c r="E372" s="81"/>
      <c r="F372" s="85"/>
      <c r="G372" s="78"/>
      <c r="H372" s="79"/>
      <c r="I372" s="78"/>
      <c r="J372" s="86"/>
      <c r="K372" s="108">
        <f t="shared" si="11"/>
        <v>0</v>
      </c>
    </row>
    <row r="373" spans="1:11" x14ac:dyDescent="0.25">
      <c r="A373" s="78"/>
      <c r="B373" s="78"/>
      <c r="C373" s="78"/>
      <c r="D373" s="81"/>
      <c r="E373" s="81"/>
      <c r="F373" s="85"/>
      <c r="G373" s="78"/>
      <c r="H373" s="79"/>
      <c r="I373" s="78"/>
      <c r="J373" s="86"/>
      <c r="K373" s="108">
        <f t="shared" si="11"/>
        <v>0</v>
      </c>
    </row>
    <row r="374" spans="1:11" x14ac:dyDescent="0.25">
      <c r="A374" s="78"/>
      <c r="B374" s="78"/>
      <c r="C374" s="78"/>
      <c r="D374" s="81"/>
      <c r="E374" s="81"/>
      <c r="F374" s="85"/>
      <c r="G374" s="78"/>
      <c r="H374" s="79"/>
      <c r="I374" s="78"/>
      <c r="J374" s="86"/>
      <c r="K374" s="108">
        <f t="shared" si="11"/>
        <v>0</v>
      </c>
    </row>
    <row r="375" spans="1:11" x14ac:dyDescent="0.25">
      <c r="A375" s="78"/>
      <c r="B375" s="78"/>
      <c r="C375" s="78"/>
      <c r="D375" s="81"/>
      <c r="E375" s="81"/>
      <c r="F375" s="85"/>
      <c r="G375" s="78"/>
      <c r="H375" s="79"/>
      <c r="I375" s="78"/>
      <c r="J375" s="86"/>
      <c r="K375" s="108">
        <f t="shared" si="11"/>
        <v>0</v>
      </c>
    </row>
    <row r="376" spans="1:11" x14ac:dyDescent="0.25">
      <c r="A376" s="78"/>
      <c r="B376" s="78"/>
      <c r="C376" s="78"/>
      <c r="D376" s="81"/>
      <c r="E376" s="81"/>
      <c r="F376" s="85"/>
      <c r="G376" s="78"/>
      <c r="H376" s="79"/>
      <c r="I376" s="78"/>
      <c r="J376" s="86"/>
      <c r="K376" s="108">
        <f t="shared" si="11"/>
        <v>0</v>
      </c>
    </row>
    <row r="377" spans="1:11" x14ac:dyDescent="0.25">
      <c r="A377" s="78"/>
      <c r="B377" s="78"/>
      <c r="C377" s="78"/>
      <c r="D377" s="81"/>
      <c r="E377" s="81"/>
      <c r="F377" s="85"/>
      <c r="G377" s="78"/>
      <c r="H377" s="79"/>
      <c r="I377" s="78"/>
      <c r="J377" s="86"/>
      <c r="K377" s="108">
        <f t="shared" si="11"/>
        <v>0</v>
      </c>
    </row>
    <row r="378" spans="1:11" x14ac:dyDescent="0.25">
      <c r="A378" s="78"/>
      <c r="B378" s="78"/>
      <c r="C378" s="78"/>
      <c r="D378" s="81"/>
      <c r="E378" s="81"/>
      <c r="F378" s="85"/>
      <c r="G378" s="78"/>
      <c r="H378" s="79"/>
      <c r="I378" s="78"/>
      <c r="J378" s="86"/>
      <c r="K378" s="108">
        <f t="shared" si="11"/>
        <v>0</v>
      </c>
    </row>
    <row r="379" spans="1:11" x14ac:dyDescent="0.25">
      <c r="A379" s="78"/>
      <c r="B379" s="78"/>
      <c r="C379" s="78"/>
      <c r="D379" s="81"/>
      <c r="E379" s="81"/>
      <c r="F379" s="85"/>
      <c r="G379" s="78"/>
      <c r="H379" s="79"/>
      <c r="I379" s="78"/>
      <c r="J379" s="86"/>
      <c r="K379" s="108">
        <f t="shared" si="11"/>
        <v>0</v>
      </c>
    </row>
    <row r="380" spans="1:11" x14ac:dyDescent="0.25">
      <c r="A380" s="78"/>
      <c r="B380" s="78"/>
      <c r="C380" s="78"/>
      <c r="D380" s="81"/>
      <c r="E380" s="81"/>
      <c r="F380" s="85"/>
      <c r="G380" s="78"/>
      <c r="H380" s="79"/>
      <c r="I380" s="78"/>
      <c r="J380" s="86"/>
      <c r="K380" s="108">
        <f t="shared" si="11"/>
        <v>0</v>
      </c>
    </row>
    <row r="381" spans="1:11" x14ac:dyDescent="0.25">
      <c r="A381" s="78"/>
      <c r="B381" s="78"/>
      <c r="C381" s="78"/>
      <c r="D381" s="81"/>
      <c r="E381" s="81"/>
      <c r="F381" s="85"/>
      <c r="G381" s="78"/>
      <c r="H381" s="79"/>
      <c r="I381" s="78"/>
      <c r="J381" s="86"/>
      <c r="K381" s="108">
        <f t="shared" si="11"/>
        <v>0</v>
      </c>
    </row>
    <row r="382" spans="1:11" x14ac:dyDescent="0.25">
      <c r="A382" s="78"/>
      <c r="B382" s="78"/>
      <c r="C382" s="78"/>
      <c r="D382" s="81"/>
      <c r="E382" s="81"/>
      <c r="F382" s="85"/>
      <c r="G382" s="78"/>
      <c r="H382" s="79"/>
      <c r="I382" s="78"/>
      <c r="J382" s="86"/>
      <c r="K382" s="108">
        <f t="shared" si="11"/>
        <v>0</v>
      </c>
    </row>
    <row r="383" spans="1:11" x14ac:dyDescent="0.25">
      <c r="A383" s="78"/>
      <c r="B383" s="78"/>
      <c r="C383" s="78"/>
      <c r="D383" s="81"/>
      <c r="E383" s="81"/>
      <c r="F383" s="85"/>
      <c r="G383" s="78"/>
      <c r="H383" s="79"/>
      <c r="I383" s="78"/>
      <c r="J383" s="86"/>
      <c r="K383" s="108">
        <f t="shared" si="11"/>
        <v>0</v>
      </c>
    </row>
    <row r="384" spans="1:11" x14ac:dyDescent="0.25">
      <c r="A384" s="78"/>
      <c r="B384" s="78"/>
      <c r="C384" s="78"/>
      <c r="D384" s="81"/>
      <c r="E384" s="81"/>
      <c r="F384" s="85"/>
      <c r="G384" s="78"/>
      <c r="H384" s="79"/>
      <c r="I384" s="78"/>
      <c r="J384" s="86"/>
      <c r="K384" s="108">
        <f t="shared" si="11"/>
        <v>0</v>
      </c>
    </row>
    <row r="385" spans="1:11" x14ac:dyDescent="0.25">
      <c r="A385" s="78"/>
      <c r="B385" s="78"/>
      <c r="C385" s="78"/>
      <c r="D385" s="81"/>
      <c r="E385" s="81"/>
      <c r="F385" s="85"/>
      <c r="G385" s="78"/>
      <c r="H385" s="79"/>
      <c r="I385" s="78"/>
      <c r="J385" s="86"/>
      <c r="K385" s="108">
        <f t="shared" si="11"/>
        <v>0</v>
      </c>
    </row>
    <row r="386" spans="1:11" x14ac:dyDescent="0.25">
      <c r="A386" s="78"/>
      <c r="B386" s="78"/>
      <c r="C386" s="78"/>
      <c r="D386" s="81"/>
      <c r="E386" s="81"/>
      <c r="F386" s="85"/>
      <c r="G386" s="78"/>
      <c r="H386" s="79"/>
      <c r="I386" s="78"/>
      <c r="J386" s="86"/>
      <c r="K386" s="108">
        <f t="shared" ref="K386:K449" si="12">COUNTIF($G$2:$G$1201,G386)</f>
        <v>0</v>
      </c>
    </row>
    <row r="387" spans="1:11" x14ac:dyDescent="0.25">
      <c r="A387" s="78"/>
      <c r="B387" s="78"/>
      <c r="C387" s="78"/>
      <c r="D387" s="81"/>
      <c r="E387" s="81"/>
      <c r="F387" s="85"/>
      <c r="G387" s="78"/>
      <c r="H387" s="79"/>
      <c r="I387" s="78"/>
      <c r="J387" s="86"/>
      <c r="K387" s="108">
        <f t="shared" si="12"/>
        <v>0</v>
      </c>
    </row>
    <row r="388" spans="1:11" x14ac:dyDescent="0.25">
      <c r="A388" s="78"/>
      <c r="B388" s="78"/>
      <c r="C388" s="78"/>
      <c r="D388" s="81"/>
      <c r="E388" s="81"/>
      <c r="F388" s="85"/>
      <c r="G388" s="78"/>
      <c r="H388" s="79"/>
      <c r="I388" s="78"/>
      <c r="J388" s="86"/>
      <c r="K388" s="108">
        <f t="shared" si="12"/>
        <v>0</v>
      </c>
    </row>
    <row r="389" spans="1:11" x14ac:dyDescent="0.25">
      <c r="A389" s="78"/>
      <c r="B389" s="78"/>
      <c r="C389" s="78"/>
      <c r="D389" s="81"/>
      <c r="E389" s="81"/>
      <c r="F389" s="85"/>
      <c r="G389" s="78"/>
      <c r="H389" s="79"/>
      <c r="I389" s="78"/>
      <c r="J389" s="86"/>
      <c r="K389" s="108">
        <f t="shared" si="12"/>
        <v>0</v>
      </c>
    </row>
    <row r="390" spans="1:11" x14ac:dyDescent="0.25">
      <c r="A390" s="78"/>
      <c r="B390" s="78"/>
      <c r="C390" s="78"/>
      <c r="D390" s="81"/>
      <c r="E390" s="81"/>
      <c r="F390" s="85"/>
      <c r="G390" s="78"/>
      <c r="H390" s="79"/>
      <c r="I390" s="78"/>
      <c r="J390" s="86"/>
      <c r="K390" s="108">
        <f t="shared" si="12"/>
        <v>0</v>
      </c>
    </row>
    <row r="391" spans="1:11" x14ac:dyDescent="0.25">
      <c r="A391" s="78"/>
      <c r="B391" s="78"/>
      <c r="C391" s="78"/>
      <c r="D391" s="81"/>
      <c r="E391" s="81"/>
      <c r="F391" s="85"/>
      <c r="G391" s="78"/>
      <c r="H391" s="79"/>
      <c r="I391" s="78"/>
      <c r="J391" s="86"/>
      <c r="K391" s="108">
        <f t="shared" si="12"/>
        <v>0</v>
      </c>
    </row>
    <row r="392" spans="1:11" x14ac:dyDescent="0.25">
      <c r="A392" s="78"/>
      <c r="B392" s="78"/>
      <c r="C392" s="78"/>
      <c r="D392" s="81"/>
      <c r="E392" s="81"/>
      <c r="F392" s="85"/>
      <c r="G392" s="78"/>
      <c r="H392" s="79"/>
      <c r="I392" s="78"/>
      <c r="J392" s="86"/>
      <c r="K392" s="108">
        <f t="shared" si="12"/>
        <v>0</v>
      </c>
    </row>
    <row r="393" spans="1:11" x14ac:dyDescent="0.25">
      <c r="A393" s="78"/>
      <c r="B393" s="78"/>
      <c r="C393" s="78"/>
      <c r="D393" s="81"/>
      <c r="E393" s="81"/>
      <c r="F393" s="85"/>
      <c r="G393" s="78"/>
      <c r="H393" s="79"/>
      <c r="I393" s="78"/>
      <c r="J393" s="86"/>
      <c r="K393" s="108">
        <f t="shared" si="12"/>
        <v>0</v>
      </c>
    </row>
    <row r="394" spans="1:11" x14ac:dyDescent="0.25">
      <c r="A394" s="78"/>
      <c r="B394" s="78"/>
      <c r="C394" s="78"/>
      <c r="D394" s="81"/>
      <c r="E394" s="81"/>
      <c r="F394" s="85"/>
      <c r="G394" s="78"/>
      <c r="H394" s="79"/>
      <c r="I394" s="78"/>
      <c r="J394" s="86"/>
      <c r="K394" s="108">
        <f t="shared" si="12"/>
        <v>0</v>
      </c>
    </row>
    <row r="395" spans="1:11" x14ac:dyDescent="0.25">
      <c r="A395" s="78"/>
      <c r="B395" s="78"/>
      <c r="C395" s="78"/>
      <c r="D395" s="81"/>
      <c r="E395" s="81"/>
      <c r="F395" s="85"/>
      <c r="G395" s="78"/>
      <c r="H395" s="79"/>
      <c r="I395" s="78"/>
      <c r="J395" s="86"/>
      <c r="K395" s="108">
        <f t="shared" si="12"/>
        <v>0</v>
      </c>
    </row>
    <row r="396" spans="1:11" x14ac:dyDescent="0.25">
      <c r="A396" s="78"/>
      <c r="B396" s="78"/>
      <c r="C396" s="78"/>
      <c r="D396" s="81"/>
      <c r="E396" s="81"/>
      <c r="F396" s="85"/>
      <c r="G396" s="78"/>
      <c r="H396" s="79"/>
      <c r="I396" s="78"/>
      <c r="J396" s="86"/>
      <c r="K396" s="108">
        <f t="shared" si="12"/>
        <v>0</v>
      </c>
    </row>
    <row r="397" spans="1:11" x14ac:dyDescent="0.25">
      <c r="A397" s="78"/>
      <c r="B397" s="78"/>
      <c r="C397" s="78"/>
      <c r="D397" s="81"/>
      <c r="E397" s="81"/>
      <c r="F397" s="85"/>
      <c r="G397" s="78"/>
      <c r="H397" s="79"/>
      <c r="I397" s="78"/>
      <c r="J397" s="86"/>
      <c r="K397" s="108">
        <f t="shared" si="12"/>
        <v>0</v>
      </c>
    </row>
    <row r="398" spans="1:11" x14ac:dyDescent="0.25">
      <c r="A398" s="78"/>
      <c r="B398" s="78"/>
      <c r="C398" s="78"/>
      <c r="D398" s="81"/>
      <c r="E398" s="81"/>
      <c r="F398" s="85"/>
      <c r="G398" s="78"/>
      <c r="H398" s="79"/>
      <c r="I398" s="78"/>
      <c r="J398" s="86"/>
      <c r="K398" s="108">
        <f t="shared" si="12"/>
        <v>0</v>
      </c>
    </row>
    <row r="399" spans="1:11" x14ac:dyDescent="0.25">
      <c r="A399" s="78"/>
      <c r="B399" s="78"/>
      <c r="C399" s="78"/>
      <c r="D399" s="81"/>
      <c r="E399" s="81"/>
      <c r="F399" s="85"/>
      <c r="G399" s="78"/>
      <c r="H399" s="79"/>
      <c r="I399" s="78"/>
      <c r="J399" s="86"/>
      <c r="K399" s="108">
        <f t="shared" si="12"/>
        <v>0</v>
      </c>
    </row>
    <row r="400" spans="1:11" x14ac:dyDescent="0.25">
      <c r="A400" s="78"/>
      <c r="B400" s="78"/>
      <c r="C400" s="78"/>
      <c r="D400" s="81"/>
      <c r="E400" s="81"/>
      <c r="F400" s="85"/>
      <c r="G400" s="78"/>
      <c r="H400" s="79"/>
      <c r="I400" s="78"/>
      <c r="J400" s="86"/>
      <c r="K400" s="108">
        <f t="shared" si="12"/>
        <v>0</v>
      </c>
    </row>
    <row r="401" spans="1:11" x14ac:dyDescent="0.25">
      <c r="A401" s="78"/>
      <c r="B401" s="78"/>
      <c r="C401" s="78"/>
      <c r="D401" s="81"/>
      <c r="E401" s="81"/>
      <c r="F401" s="85"/>
      <c r="G401" s="78"/>
      <c r="H401" s="79"/>
      <c r="I401" s="78"/>
      <c r="J401" s="86"/>
      <c r="K401" s="108">
        <f t="shared" si="12"/>
        <v>0</v>
      </c>
    </row>
    <row r="402" spans="1:11" x14ac:dyDescent="0.25">
      <c r="A402" s="78"/>
      <c r="B402" s="78"/>
      <c r="C402" s="78"/>
      <c r="D402" s="81"/>
      <c r="E402" s="81"/>
      <c r="F402" s="85"/>
      <c r="G402" s="78"/>
      <c r="H402" s="79"/>
      <c r="I402" s="78"/>
      <c r="J402" s="86"/>
      <c r="K402" s="108">
        <f t="shared" si="12"/>
        <v>0</v>
      </c>
    </row>
    <row r="403" spans="1:11" x14ac:dyDescent="0.25">
      <c r="A403" s="78"/>
      <c r="B403" s="78"/>
      <c r="C403" s="78"/>
      <c r="D403" s="81"/>
      <c r="E403" s="81"/>
      <c r="F403" s="85"/>
      <c r="G403" s="78"/>
      <c r="H403" s="79"/>
      <c r="I403" s="78"/>
      <c r="J403" s="86"/>
      <c r="K403" s="108">
        <f t="shared" si="12"/>
        <v>0</v>
      </c>
    </row>
    <row r="404" spans="1:11" x14ac:dyDescent="0.25">
      <c r="A404" s="78"/>
      <c r="B404" s="78"/>
      <c r="C404" s="78"/>
      <c r="D404" s="81"/>
      <c r="E404" s="81"/>
      <c r="F404" s="85"/>
      <c r="G404" s="78"/>
      <c r="H404" s="79"/>
      <c r="I404" s="78"/>
      <c r="J404" s="86"/>
      <c r="K404" s="108">
        <f t="shared" si="12"/>
        <v>0</v>
      </c>
    </row>
    <row r="405" spans="1:11" x14ac:dyDescent="0.25">
      <c r="A405" s="78"/>
      <c r="B405" s="78"/>
      <c r="C405" s="78"/>
      <c r="D405" s="81"/>
      <c r="E405" s="81"/>
      <c r="F405" s="85"/>
      <c r="G405" s="78"/>
      <c r="H405" s="79"/>
      <c r="I405" s="78"/>
      <c r="J405" s="86"/>
      <c r="K405" s="108">
        <f t="shared" si="12"/>
        <v>0</v>
      </c>
    </row>
    <row r="406" spans="1:11" x14ac:dyDescent="0.25">
      <c r="A406" s="78"/>
      <c r="B406" s="78"/>
      <c r="C406" s="78"/>
      <c r="D406" s="81"/>
      <c r="E406" s="81"/>
      <c r="F406" s="85"/>
      <c r="G406" s="78"/>
      <c r="H406" s="79"/>
      <c r="I406" s="78"/>
      <c r="J406" s="86"/>
      <c r="K406" s="108">
        <f t="shared" si="12"/>
        <v>0</v>
      </c>
    </row>
    <row r="407" spans="1:11" x14ac:dyDescent="0.25">
      <c r="A407" s="78"/>
      <c r="B407" s="78"/>
      <c r="C407" s="78"/>
      <c r="D407" s="81"/>
      <c r="E407" s="81"/>
      <c r="F407" s="85"/>
      <c r="G407" s="78"/>
      <c r="H407" s="79"/>
      <c r="I407" s="78"/>
      <c r="J407" s="86"/>
      <c r="K407" s="108">
        <f t="shared" si="12"/>
        <v>0</v>
      </c>
    </row>
    <row r="408" spans="1:11" x14ac:dyDescent="0.25">
      <c r="A408" s="78"/>
      <c r="B408" s="78"/>
      <c r="C408" s="78"/>
      <c r="D408" s="81"/>
      <c r="E408" s="81"/>
      <c r="F408" s="85"/>
      <c r="G408" s="78"/>
      <c r="H408" s="79"/>
      <c r="I408" s="78"/>
      <c r="J408" s="86"/>
      <c r="K408" s="108">
        <f t="shared" si="12"/>
        <v>0</v>
      </c>
    </row>
    <row r="409" spans="1:11" x14ac:dyDescent="0.25">
      <c r="A409" s="78"/>
      <c r="B409" s="78"/>
      <c r="C409" s="78"/>
      <c r="D409" s="81"/>
      <c r="E409" s="81"/>
      <c r="F409" s="85"/>
      <c r="G409" s="78"/>
      <c r="H409" s="79"/>
      <c r="I409" s="78"/>
      <c r="J409" s="86"/>
      <c r="K409" s="108">
        <f t="shared" si="12"/>
        <v>0</v>
      </c>
    </row>
    <row r="410" spans="1:11" x14ac:dyDescent="0.25">
      <c r="A410" s="78"/>
      <c r="B410" s="78"/>
      <c r="C410" s="78"/>
      <c r="D410" s="81"/>
      <c r="E410" s="81"/>
      <c r="F410" s="85"/>
      <c r="G410" s="78"/>
      <c r="H410" s="79"/>
      <c r="I410" s="78"/>
      <c r="J410" s="86"/>
      <c r="K410" s="108">
        <f t="shared" si="12"/>
        <v>0</v>
      </c>
    </row>
    <row r="411" spans="1:11" x14ac:dyDescent="0.25">
      <c r="A411" s="78"/>
      <c r="B411" s="78"/>
      <c r="C411" s="78"/>
      <c r="D411" s="81"/>
      <c r="E411" s="81"/>
      <c r="F411" s="85"/>
      <c r="G411" s="78"/>
      <c r="H411" s="79"/>
      <c r="I411" s="78"/>
      <c r="J411" s="86"/>
      <c r="K411" s="108">
        <f t="shared" si="12"/>
        <v>0</v>
      </c>
    </row>
    <row r="412" spans="1:11" x14ac:dyDescent="0.25">
      <c r="A412" s="78"/>
      <c r="B412" s="78"/>
      <c r="C412" s="78"/>
      <c r="D412" s="81"/>
      <c r="E412" s="81"/>
      <c r="F412" s="85"/>
      <c r="G412" s="78"/>
      <c r="H412" s="79"/>
      <c r="I412" s="78"/>
      <c r="J412" s="86"/>
      <c r="K412" s="108">
        <f t="shared" si="12"/>
        <v>0</v>
      </c>
    </row>
    <row r="413" spans="1:11" x14ac:dyDescent="0.25">
      <c r="A413" s="78"/>
      <c r="B413" s="78"/>
      <c r="C413" s="78"/>
      <c r="D413" s="81"/>
      <c r="E413" s="81"/>
      <c r="F413" s="85"/>
      <c r="G413" s="78"/>
      <c r="H413" s="79"/>
      <c r="I413" s="78"/>
      <c r="J413" s="86"/>
      <c r="K413" s="108">
        <f t="shared" si="12"/>
        <v>0</v>
      </c>
    </row>
    <row r="414" spans="1:11" x14ac:dyDescent="0.25">
      <c r="A414" s="78"/>
      <c r="B414" s="78"/>
      <c r="C414" s="78"/>
      <c r="D414" s="81"/>
      <c r="E414" s="81"/>
      <c r="F414" s="85"/>
      <c r="G414" s="78"/>
      <c r="H414" s="79"/>
      <c r="I414" s="78"/>
      <c r="J414" s="86"/>
      <c r="K414" s="108">
        <f t="shared" si="12"/>
        <v>0</v>
      </c>
    </row>
    <row r="415" spans="1:11" x14ac:dyDescent="0.25">
      <c r="A415" s="78"/>
      <c r="B415" s="78"/>
      <c r="C415" s="78"/>
      <c r="D415" s="81"/>
      <c r="E415" s="81"/>
      <c r="F415" s="85"/>
      <c r="G415" s="78"/>
      <c r="H415" s="79"/>
      <c r="I415" s="78"/>
      <c r="J415" s="86"/>
      <c r="K415" s="108">
        <f t="shared" si="12"/>
        <v>0</v>
      </c>
    </row>
    <row r="416" spans="1:11" x14ac:dyDescent="0.25">
      <c r="A416" s="78"/>
      <c r="B416" s="78"/>
      <c r="C416" s="78"/>
      <c r="D416" s="81"/>
      <c r="E416" s="81"/>
      <c r="F416" s="85"/>
      <c r="G416" s="78"/>
      <c r="H416" s="79"/>
      <c r="I416" s="78"/>
      <c r="J416" s="86"/>
      <c r="K416" s="108">
        <f t="shared" si="12"/>
        <v>0</v>
      </c>
    </row>
    <row r="417" spans="1:11" x14ac:dyDescent="0.25">
      <c r="A417" s="78"/>
      <c r="B417" s="78"/>
      <c r="C417" s="78"/>
      <c r="D417" s="81"/>
      <c r="E417" s="81"/>
      <c r="F417" s="85"/>
      <c r="G417" s="78"/>
      <c r="H417" s="79"/>
      <c r="I417" s="78"/>
      <c r="J417" s="86"/>
      <c r="K417" s="108">
        <f t="shared" si="12"/>
        <v>0</v>
      </c>
    </row>
    <row r="418" spans="1:11" x14ac:dyDescent="0.25">
      <c r="A418" s="78"/>
      <c r="B418" s="78"/>
      <c r="C418" s="78"/>
      <c r="D418" s="81"/>
      <c r="E418" s="81"/>
      <c r="F418" s="85"/>
      <c r="G418" s="78"/>
      <c r="H418" s="79"/>
      <c r="I418" s="78"/>
      <c r="J418" s="86"/>
      <c r="K418" s="108">
        <f t="shared" si="12"/>
        <v>0</v>
      </c>
    </row>
    <row r="419" spans="1:11" x14ac:dyDescent="0.25">
      <c r="A419" s="78"/>
      <c r="B419" s="78"/>
      <c r="C419" s="78"/>
      <c r="D419" s="81"/>
      <c r="E419" s="81"/>
      <c r="F419" s="85"/>
      <c r="G419" s="78"/>
      <c r="H419" s="79"/>
      <c r="I419" s="78"/>
      <c r="J419" s="86"/>
      <c r="K419" s="108">
        <f t="shared" si="12"/>
        <v>0</v>
      </c>
    </row>
    <row r="420" spans="1:11" x14ac:dyDescent="0.25">
      <c r="A420" s="78"/>
      <c r="B420" s="78"/>
      <c r="C420" s="78"/>
      <c r="D420" s="81"/>
      <c r="E420" s="81"/>
      <c r="F420" s="85"/>
      <c r="G420" s="78"/>
      <c r="H420" s="79"/>
      <c r="I420" s="78"/>
      <c r="J420" s="86"/>
      <c r="K420" s="108">
        <f t="shared" si="12"/>
        <v>0</v>
      </c>
    </row>
    <row r="421" spans="1:11" x14ac:dyDescent="0.25">
      <c r="A421" s="78"/>
      <c r="B421" s="78"/>
      <c r="C421" s="78"/>
      <c r="D421" s="81"/>
      <c r="E421" s="81"/>
      <c r="F421" s="85"/>
      <c r="G421" s="78"/>
      <c r="H421" s="79"/>
      <c r="I421" s="78"/>
      <c r="J421" s="86"/>
      <c r="K421" s="108">
        <f t="shared" si="12"/>
        <v>0</v>
      </c>
    </row>
    <row r="422" spans="1:11" x14ac:dyDescent="0.25">
      <c r="A422" s="78"/>
      <c r="B422" s="78"/>
      <c r="C422" s="78"/>
      <c r="D422" s="81"/>
      <c r="E422" s="81"/>
      <c r="F422" s="85"/>
      <c r="G422" s="78"/>
      <c r="H422" s="79"/>
      <c r="I422" s="78"/>
      <c r="J422" s="86"/>
      <c r="K422" s="108">
        <f t="shared" si="12"/>
        <v>0</v>
      </c>
    </row>
    <row r="423" spans="1:11" x14ac:dyDescent="0.25">
      <c r="A423" s="78"/>
      <c r="B423" s="78"/>
      <c r="C423" s="78"/>
      <c r="D423" s="81"/>
      <c r="E423" s="81"/>
      <c r="F423" s="85"/>
      <c r="G423" s="78"/>
      <c r="H423" s="79"/>
      <c r="I423" s="78"/>
      <c r="J423" s="86"/>
      <c r="K423" s="108">
        <f t="shared" si="12"/>
        <v>0</v>
      </c>
    </row>
    <row r="424" spans="1:11" x14ac:dyDescent="0.25">
      <c r="A424" s="78"/>
      <c r="B424" s="78"/>
      <c r="C424" s="78"/>
      <c r="D424" s="81"/>
      <c r="E424" s="81"/>
      <c r="F424" s="85"/>
      <c r="G424" s="78"/>
      <c r="H424" s="79"/>
      <c r="I424" s="78"/>
      <c r="J424" s="86"/>
      <c r="K424" s="108">
        <f t="shared" si="12"/>
        <v>0</v>
      </c>
    </row>
    <row r="425" spans="1:11" x14ac:dyDescent="0.25">
      <c r="A425" s="78"/>
      <c r="B425" s="78"/>
      <c r="C425" s="78"/>
      <c r="D425" s="81"/>
      <c r="E425" s="81"/>
      <c r="F425" s="85"/>
      <c r="G425" s="78"/>
      <c r="H425" s="79"/>
      <c r="I425" s="78"/>
      <c r="J425" s="86"/>
      <c r="K425" s="108">
        <f t="shared" si="12"/>
        <v>0</v>
      </c>
    </row>
    <row r="426" spans="1:11" x14ac:dyDescent="0.25">
      <c r="A426" s="78"/>
      <c r="B426" s="78"/>
      <c r="C426" s="78"/>
      <c r="D426" s="81"/>
      <c r="E426" s="81"/>
      <c r="F426" s="85"/>
      <c r="G426" s="78"/>
      <c r="H426" s="79"/>
      <c r="I426" s="78"/>
      <c r="J426" s="86"/>
      <c r="K426" s="108">
        <f t="shared" si="12"/>
        <v>0</v>
      </c>
    </row>
    <row r="427" spans="1:11" x14ac:dyDescent="0.25">
      <c r="A427" s="78"/>
      <c r="B427" s="78"/>
      <c r="C427" s="78"/>
      <c r="D427" s="81"/>
      <c r="E427" s="81"/>
      <c r="F427" s="85"/>
      <c r="G427" s="78"/>
      <c r="H427" s="79"/>
      <c r="I427" s="78"/>
      <c r="J427" s="86"/>
      <c r="K427" s="108">
        <f t="shared" si="12"/>
        <v>0</v>
      </c>
    </row>
    <row r="428" spans="1:11" x14ac:dyDescent="0.25">
      <c r="A428" s="78"/>
      <c r="B428" s="78"/>
      <c r="C428" s="78"/>
      <c r="D428" s="81"/>
      <c r="E428" s="81"/>
      <c r="F428" s="85"/>
      <c r="G428" s="78"/>
      <c r="H428" s="79"/>
      <c r="I428" s="78"/>
      <c r="J428" s="86"/>
      <c r="K428" s="108">
        <f t="shared" si="12"/>
        <v>0</v>
      </c>
    </row>
    <row r="429" spans="1:11" x14ac:dyDescent="0.25">
      <c r="A429" s="78"/>
      <c r="B429" s="78"/>
      <c r="C429" s="78"/>
      <c r="D429" s="81"/>
      <c r="E429" s="81"/>
      <c r="F429" s="85"/>
      <c r="G429" s="78"/>
      <c r="H429" s="79"/>
      <c r="I429" s="78"/>
      <c r="J429" s="86"/>
      <c r="K429" s="108">
        <f t="shared" si="12"/>
        <v>0</v>
      </c>
    </row>
    <row r="430" spans="1:11" x14ac:dyDescent="0.25">
      <c r="A430" s="78"/>
      <c r="B430" s="78"/>
      <c r="C430" s="78"/>
      <c r="D430" s="81"/>
      <c r="E430" s="81"/>
      <c r="F430" s="85"/>
      <c r="G430" s="78"/>
      <c r="H430" s="79"/>
      <c r="I430" s="78"/>
      <c r="J430" s="86"/>
      <c r="K430" s="108">
        <f t="shared" si="12"/>
        <v>0</v>
      </c>
    </row>
    <row r="431" spans="1:11" x14ac:dyDescent="0.25">
      <c r="A431" s="78"/>
      <c r="B431" s="78"/>
      <c r="C431" s="78"/>
      <c r="D431" s="81"/>
      <c r="E431" s="81"/>
      <c r="F431" s="85"/>
      <c r="G431" s="78"/>
      <c r="H431" s="79"/>
      <c r="I431" s="78"/>
      <c r="J431" s="86"/>
      <c r="K431" s="108">
        <f t="shared" si="12"/>
        <v>0</v>
      </c>
    </row>
    <row r="432" spans="1:11" x14ac:dyDescent="0.25">
      <c r="A432" s="78"/>
      <c r="B432" s="78"/>
      <c r="C432" s="78"/>
      <c r="D432" s="81"/>
      <c r="E432" s="81"/>
      <c r="F432" s="85"/>
      <c r="G432" s="78"/>
      <c r="H432" s="79"/>
      <c r="I432" s="78"/>
      <c r="J432" s="86"/>
      <c r="K432" s="108">
        <f t="shared" si="12"/>
        <v>0</v>
      </c>
    </row>
    <row r="433" spans="1:11" x14ac:dyDescent="0.25">
      <c r="A433" s="78"/>
      <c r="B433" s="78"/>
      <c r="C433" s="78"/>
      <c r="D433" s="81"/>
      <c r="E433" s="81"/>
      <c r="F433" s="85"/>
      <c r="G433" s="78"/>
      <c r="H433" s="79"/>
      <c r="I433" s="78"/>
      <c r="J433" s="86"/>
      <c r="K433" s="108">
        <f t="shared" si="12"/>
        <v>0</v>
      </c>
    </row>
    <row r="434" spans="1:11" x14ac:dyDescent="0.25">
      <c r="A434" s="78"/>
      <c r="B434" s="78"/>
      <c r="C434" s="78"/>
      <c r="D434" s="81"/>
      <c r="E434" s="81"/>
      <c r="F434" s="85"/>
      <c r="G434" s="78"/>
      <c r="H434" s="79"/>
      <c r="I434" s="78"/>
      <c r="J434" s="86"/>
      <c r="K434" s="108">
        <f t="shared" si="12"/>
        <v>0</v>
      </c>
    </row>
    <row r="435" spans="1:11" x14ac:dyDescent="0.25">
      <c r="A435" s="78"/>
      <c r="B435" s="78"/>
      <c r="C435" s="78"/>
      <c r="D435" s="81"/>
      <c r="E435" s="81"/>
      <c r="F435" s="85"/>
      <c r="G435" s="78"/>
      <c r="H435" s="79"/>
      <c r="I435" s="78"/>
      <c r="J435" s="86"/>
      <c r="K435" s="108">
        <f t="shared" si="12"/>
        <v>0</v>
      </c>
    </row>
    <row r="436" spans="1:11" x14ac:dyDescent="0.25">
      <c r="A436" s="78"/>
      <c r="B436" s="78"/>
      <c r="C436" s="78"/>
      <c r="D436" s="81"/>
      <c r="E436" s="81"/>
      <c r="F436" s="85"/>
      <c r="G436" s="78"/>
      <c r="H436" s="79"/>
      <c r="I436" s="78"/>
      <c r="J436" s="86"/>
      <c r="K436" s="108">
        <f t="shared" si="12"/>
        <v>0</v>
      </c>
    </row>
    <row r="437" spans="1:11" x14ac:dyDescent="0.25">
      <c r="A437" s="78"/>
      <c r="B437" s="78"/>
      <c r="C437" s="78"/>
      <c r="D437" s="81"/>
      <c r="E437" s="81"/>
      <c r="F437" s="85"/>
      <c r="G437" s="78"/>
      <c r="H437" s="79"/>
      <c r="I437" s="78"/>
      <c r="J437" s="86"/>
      <c r="K437" s="108">
        <f t="shared" si="12"/>
        <v>0</v>
      </c>
    </row>
    <row r="438" spans="1:11" x14ac:dyDescent="0.25">
      <c r="A438" s="78"/>
      <c r="B438" s="78"/>
      <c r="C438" s="78"/>
      <c r="D438" s="81"/>
      <c r="E438" s="81"/>
      <c r="F438" s="85"/>
      <c r="G438" s="78"/>
      <c r="H438" s="79"/>
      <c r="I438" s="78"/>
      <c r="J438" s="86"/>
      <c r="K438" s="108">
        <f t="shared" si="12"/>
        <v>0</v>
      </c>
    </row>
    <row r="439" spans="1:11" x14ac:dyDescent="0.25">
      <c r="A439" s="78"/>
      <c r="B439" s="78"/>
      <c r="C439" s="78"/>
      <c r="D439" s="81"/>
      <c r="E439" s="81"/>
      <c r="F439" s="85"/>
      <c r="G439" s="78"/>
      <c r="H439" s="79"/>
      <c r="I439" s="78"/>
      <c r="J439" s="86"/>
      <c r="K439" s="108">
        <f t="shared" si="12"/>
        <v>0</v>
      </c>
    </row>
    <row r="440" spans="1:11" x14ac:dyDescent="0.25">
      <c r="A440" s="78"/>
      <c r="B440" s="78"/>
      <c r="C440" s="78"/>
      <c r="D440" s="81"/>
      <c r="E440" s="81"/>
      <c r="F440" s="85"/>
      <c r="G440" s="78"/>
      <c r="H440" s="79"/>
      <c r="I440" s="78"/>
      <c r="J440" s="86"/>
      <c r="K440" s="108">
        <f t="shared" si="12"/>
        <v>0</v>
      </c>
    </row>
    <row r="441" spans="1:11" x14ac:dyDescent="0.25">
      <c r="A441" s="78"/>
      <c r="B441" s="78"/>
      <c r="C441" s="78"/>
      <c r="D441" s="81"/>
      <c r="E441" s="81"/>
      <c r="F441" s="85"/>
      <c r="G441" s="78"/>
      <c r="H441" s="79"/>
      <c r="I441" s="78"/>
      <c r="J441" s="86"/>
      <c r="K441" s="108">
        <f t="shared" si="12"/>
        <v>0</v>
      </c>
    </row>
    <row r="442" spans="1:11" x14ac:dyDescent="0.25">
      <c r="A442" s="78"/>
      <c r="B442" s="78"/>
      <c r="C442" s="78"/>
      <c r="D442" s="81"/>
      <c r="E442" s="81"/>
      <c r="F442" s="85"/>
      <c r="G442" s="78"/>
      <c r="H442" s="79"/>
      <c r="I442" s="78"/>
      <c r="J442" s="86"/>
      <c r="K442" s="108">
        <f t="shared" si="12"/>
        <v>0</v>
      </c>
    </row>
    <row r="443" spans="1:11" x14ac:dyDescent="0.25">
      <c r="A443" s="78"/>
      <c r="B443" s="78"/>
      <c r="C443" s="78"/>
      <c r="D443" s="81"/>
      <c r="E443" s="81"/>
      <c r="F443" s="85"/>
      <c r="G443" s="78"/>
      <c r="H443" s="79"/>
      <c r="I443" s="78"/>
      <c r="J443" s="86"/>
      <c r="K443" s="108">
        <f t="shared" si="12"/>
        <v>0</v>
      </c>
    </row>
    <row r="444" spans="1:11" x14ac:dyDescent="0.25">
      <c r="A444" s="78"/>
      <c r="B444" s="78"/>
      <c r="C444" s="78"/>
      <c r="D444" s="81"/>
      <c r="E444" s="81"/>
      <c r="F444" s="85"/>
      <c r="G444" s="78"/>
      <c r="H444" s="79"/>
      <c r="I444" s="78"/>
      <c r="J444" s="86"/>
      <c r="K444" s="108">
        <f t="shared" si="12"/>
        <v>0</v>
      </c>
    </row>
    <row r="445" spans="1:11" x14ac:dyDescent="0.25">
      <c r="A445" s="78"/>
      <c r="B445" s="78"/>
      <c r="C445" s="78"/>
      <c r="D445" s="81"/>
      <c r="E445" s="81"/>
      <c r="F445" s="85"/>
      <c r="G445" s="78"/>
      <c r="H445" s="79"/>
      <c r="I445" s="78"/>
      <c r="J445" s="86"/>
      <c r="K445" s="108">
        <f t="shared" si="12"/>
        <v>0</v>
      </c>
    </row>
    <row r="446" spans="1:11" x14ac:dyDescent="0.25">
      <c r="A446" s="78"/>
      <c r="B446" s="78"/>
      <c r="C446" s="78"/>
      <c r="D446" s="81"/>
      <c r="E446" s="81"/>
      <c r="F446" s="85"/>
      <c r="G446" s="78"/>
      <c r="H446" s="79"/>
      <c r="I446" s="78"/>
      <c r="J446" s="86"/>
      <c r="K446" s="108">
        <f t="shared" si="12"/>
        <v>0</v>
      </c>
    </row>
    <row r="447" spans="1:11" x14ac:dyDescent="0.25">
      <c r="A447" s="78"/>
      <c r="B447" s="78"/>
      <c r="C447" s="78"/>
      <c r="D447" s="81"/>
      <c r="E447" s="81"/>
      <c r="F447" s="85"/>
      <c r="G447" s="78"/>
      <c r="H447" s="79"/>
      <c r="I447" s="78"/>
      <c r="J447" s="86"/>
      <c r="K447" s="108">
        <f t="shared" si="12"/>
        <v>0</v>
      </c>
    </row>
    <row r="448" spans="1:11" x14ac:dyDescent="0.25">
      <c r="A448" s="78"/>
      <c r="B448" s="78"/>
      <c r="C448" s="78"/>
      <c r="D448" s="81"/>
      <c r="E448" s="81"/>
      <c r="F448" s="85"/>
      <c r="G448" s="78"/>
      <c r="H448" s="79"/>
      <c r="I448" s="78"/>
      <c r="J448" s="86"/>
      <c r="K448" s="108">
        <f t="shared" si="12"/>
        <v>0</v>
      </c>
    </row>
    <row r="449" spans="1:11" x14ac:dyDescent="0.25">
      <c r="A449" s="78"/>
      <c r="B449" s="78"/>
      <c r="C449" s="78"/>
      <c r="D449" s="81"/>
      <c r="E449" s="81"/>
      <c r="F449" s="85"/>
      <c r="G449" s="78"/>
      <c r="H449" s="79"/>
      <c r="I449" s="78"/>
      <c r="J449" s="86"/>
      <c r="K449" s="108">
        <f t="shared" si="12"/>
        <v>0</v>
      </c>
    </row>
    <row r="450" spans="1:11" x14ac:dyDescent="0.25">
      <c r="A450" s="78"/>
      <c r="B450" s="78"/>
      <c r="C450" s="78"/>
      <c r="D450" s="81"/>
      <c r="E450" s="81"/>
      <c r="F450" s="85"/>
      <c r="G450" s="78"/>
      <c r="H450" s="79"/>
      <c r="I450" s="78"/>
      <c r="J450" s="86"/>
      <c r="K450" s="108">
        <f t="shared" ref="K450:K513" si="13">COUNTIF($G$2:$G$1201,G450)</f>
        <v>0</v>
      </c>
    </row>
    <row r="451" spans="1:11" x14ac:dyDescent="0.25">
      <c r="A451" s="78"/>
      <c r="B451" s="78"/>
      <c r="C451" s="78"/>
      <c r="D451" s="81"/>
      <c r="E451" s="81"/>
      <c r="F451" s="85"/>
      <c r="G451" s="78"/>
      <c r="H451" s="79"/>
      <c r="I451" s="78"/>
      <c r="J451" s="86"/>
      <c r="K451" s="108">
        <f t="shared" si="13"/>
        <v>0</v>
      </c>
    </row>
    <row r="452" spans="1:11" x14ac:dyDescent="0.25">
      <c r="A452" s="78"/>
      <c r="B452" s="78"/>
      <c r="C452" s="78"/>
      <c r="D452" s="81"/>
      <c r="E452" s="81"/>
      <c r="F452" s="85"/>
      <c r="G452" s="78"/>
      <c r="H452" s="79"/>
      <c r="I452" s="78"/>
      <c r="J452" s="86"/>
      <c r="K452" s="108">
        <f t="shared" si="13"/>
        <v>0</v>
      </c>
    </row>
    <row r="453" spans="1:11" x14ac:dyDescent="0.25">
      <c r="A453" s="78"/>
      <c r="B453" s="78"/>
      <c r="C453" s="78"/>
      <c r="D453" s="81"/>
      <c r="E453" s="81"/>
      <c r="F453" s="85"/>
      <c r="G453" s="78"/>
      <c r="H453" s="79"/>
      <c r="I453" s="78"/>
      <c r="J453" s="86"/>
      <c r="K453" s="108">
        <f t="shared" si="13"/>
        <v>0</v>
      </c>
    </row>
    <row r="454" spans="1:11" x14ac:dyDescent="0.25">
      <c r="A454" s="78"/>
      <c r="B454" s="78"/>
      <c r="C454" s="78"/>
      <c r="D454" s="81"/>
      <c r="E454" s="81"/>
      <c r="F454" s="85"/>
      <c r="G454" s="78"/>
      <c r="H454" s="79"/>
      <c r="I454" s="78"/>
      <c r="J454" s="86"/>
      <c r="K454" s="108">
        <f t="shared" si="13"/>
        <v>0</v>
      </c>
    </row>
    <row r="455" spans="1:11" x14ac:dyDescent="0.25">
      <c r="A455" s="78"/>
      <c r="B455" s="78"/>
      <c r="C455" s="78"/>
      <c r="D455" s="81"/>
      <c r="E455" s="81"/>
      <c r="F455" s="85"/>
      <c r="G455" s="78"/>
      <c r="H455" s="79"/>
      <c r="I455" s="78"/>
      <c r="J455" s="86"/>
      <c r="K455" s="108">
        <f t="shared" si="13"/>
        <v>0</v>
      </c>
    </row>
    <row r="456" spans="1:11" x14ac:dyDescent="0.25">
      <c r="A456" s="78"/>
      <c r="B456" s="78"/>
      <c r="C456" s="78"/>
      <c r="D456" s="81"/>
      <c r="E456" s="81"/>
      <c r="F456" s="85"/>
      <c r="G456" s="78"/>
      <c r="H456" s="79"/>
      <c r="I456" s="78"/>
      <c r="J456" s="86"/>
      <c r="K456" s="108">
        <f t="shared" si="13"/>
        <v>0</v>
      </c>
    </row>
    <row r="457" spans="1:11" x14ac:dyDescent="0.25">
      <c r="A457" s="78"/>
      <c r="B457" s="78"/>
      <c r="C457" s="78"/>
      <c r="D457" s="81"/>
      <c r="E457" s="81"/>
      <c r="F457" s="85"/>
      <c r="G457" s="78"/>
      <c r="H457" s="79"/>
      <c r="I457" s="78"/>
      <c r="J457" s="86"/>
      <c r="K457" s="108">
        <f t="shared" si="13"/>
        <v>0</v>
      </c>
    </row>
    <row r="458" spans="1:11" x14ac:dyDescent="0.25">
      <c r="A458" s="78"/>
      <c r="B458" s="78"/>
      <c r="C458" s="78"/>
      <c r="D458" s="81"/>
      <c r="E458" s="81"/>
      <c r="F458" s="85"/>
      <c r="G458" s="78"/>
      <c r="H458" s="79"/>
      <c r="I458" s="78"/>
      <c r="J458" s="86"/>
      <c r="K458" s="108">
        <f t="shared" si="13"/>
        <v>0</v>
      </c>
    </row>
    <row r="459" spans="1:11" x14ac:dyDescent="0.25">
      <c r="A459" s="78"/>
      <c r="B459" s="78"/>
      <c r="C459" s="78"/>
      <c r="D459" s="81"/>
      <c r="E459" s="81"/>
      <c r="F459" s="85"/>
      <c r="G459" s="78"/>
      <c r="H459" s="79"/>
      <c r="I459" s="78"/>
      <c r="J459" s="86"/>
      <c r="K459" s="108">
        <f t="shared" si="13"/>
        <v>0</v>
      </c>
    </row>
    <row r="460" spans="1:11" x14ac:dyDescent="0.25">
      <c r="A460" s="78"/>
      <c r="B460" s="78"/>
      <c r="C460" s="78"/>
      <c r="D460" s="81"/>
      <c r="E460" s="81"/>
      <c r="F460" s="85"/>
      <c r="G460" s="78"/>
      <c r="H460" s="79"/>
      <c r="I460" s="78"/>
      <c r="J460" s="86"/>
      <c r="K460" s="108">
        <f t="shared" si="13"/>
        <v>0</v>
      </c>
    </row>
    <row r="461" spans="1:11" x14ac:dyDescent="0.25">
      <c r="A461" s="78"/>
      <c r="B461" s="78"/>
      <c r="C461" s="78"/>
      <c r="D461" s="81"/>
      <c r="E461" s="81"/>
      <c r="F461" s="85"/>
      <c r="G461" s="78"/>
      <c r="H461" s="79"/>
      <c r="I461" s="78"/>
      <c r="J461" s="86"/>
      <c r="K461" s="108">
        <f t="shared" si="13"/>
        <v>0</v>
      </c>
    </row>
    <row r="462" spans="1:11" x14ac:dyDescent="0.25">
      <c r="A462" s="78"/>
      <c r="B462" s="78"/>
      <c r="C462" s="78"/>
      <c r="D462" s="81"/>
      <c r="E462" s="81"/>
      <c r="F462" s="85"/>
      <c r="G462" s="78"/>
      <c r="H462" s="79"/>
      <c r="I462" s="78"/>
      <c r="J462" s="86"/>
      <c r="K462" s="108">
        <f t="shared" si="13"/>
        <v>0</v>
      </c>
    </row>
    <row r="463" spans="1:11" x14ac:dyDescent="0.25">
      <c r="A463" s="78"/>
      <c r="B463" s="78"/>
      <c r="C463" s="78"/>
      <c r="D463" s="81"/>
      <c r="E463" s="81"/>
      <c r="F463" s="85"/>
      <c r="G463" s="78"/>
      <c r="H463" s="79"/>
      <c r="I463" s="78"/>
      <c r="J463" s="86"/>
      <c r="K463" s="108">
        <f t="shared" si="13"/>
        <v>0</v>
      </c>
    </row>
    <row r="464" spans="1:11" x14ac:dyDescent="0.25">
      <c r="A464" s="78"/>
      <c r="B464" s="78"/>
      <c r="C464" s="78"/>
      <c r="D464" s="81"/>
      <c r="E464" s="81"/>
      <c r="F464" s="85"/>
      <c r="G464" s="78"/>
      <c r="H464" s="79"/>
      <c r="I464" s="78"/>
      <c r="J464" s="86"/>
      <c r="K464" s="108">
        <f t="shared" si="13"/>
        <v>0</v>
      </c>
    </row>
    <row r="465" spans="1:11" x14ac:dyDescent="0.25">
      <c r="A465" s="78"/>
      <c r="B465" s="78"/>
      <c r="C465" s="78"/>
      <c r="D465" s="81"/>
      <c r="E465" s="81"/>
      <c r="F465" s="85"/>
      <c r="G465" s="78"/>
      <c r="H465" s="79"/>
      <c r="I465" s="78"/>
      <c r="J465" s="86"/>
      <c r="K465" s="108">
        <f t="shared" si="13"/>
        <v>0</v>
      </c>
    </row>
    <row r="466" spans="1:11" x14ac:dyDescent="0.25">
      <c r="A466" s="78"/>
      <c r="B466" s="78"/>
      <c r="C466" s="78"/>
      <c r="D466" s="81"/>
      <c r="E466" s="81"/>
      <c r="F466" s="85"/>
      <c r="G466" s="78"/>
      <c r="H466" s="79"/>
      <c r="I466" s="78"/>
      <c r="J466" s="86"/>
      <c r="K466" s="108">
        <f t="shared" si="13"/>
        <v>0</v>
      </c>
    </row>
    <row r="467" spans="1:11" x14ac:dyDescent="0.25">
      <c r="A467" s="78"/>
      <c r="B467" s="78"/>
      <c r="C467" s="78"/>
      <c r="D467" s="81"/>
      <c r="E467" s="81"/>
      <c r="F467" s="85"/>
      <c r="G467" s="78"/>
      <c r="H467" s="79"/>
      <c r="I467" s="78"/>
      <c r="J467" s="86"/>
      <c r="K467" s="108">
        <f t="shared" si="13"/>
        <v>0</v>
      </c>
    </row>
    <row r="468" spans="1:11" x14ac:dyDescent="0.25">
      <c r="A468" s="78"/>
      <c r="B468" s="78"/>
      <c r="C468" s="78"/>
      <c r="D468" s="81"/>
      <c r="E468" s="81"/>
      <c r="F468" s="85"/>
      <c r="G468" s="78"/>
      <c r="H468" s="79"/>
      <c r="I468" s="78"/>
      <c r="J468" s="86"/>
      <c r="K468" s="108">
        <f t="shared" si="13"/>
        <v>0</v>
      </c>
    </row>
    <row r="469" spans="1:11" x14ac:dyDescent="0.25">
      <c r="A469" s="78"/>
      <c r="B469" s="78"/>
      <c r="C469" s="78"/>
      <c r="D469" s="81"/>
      <c r="E469" s="81"/>
      <c r="F469" s="85"/>
      <c r="G469" s="78"/>
      <c r="H469" s="79"/>
      <c r="I469" s="78"/>
      <c r="J469" s="86"/>
      <c r="K469" s="108">
        <f t="shared" si="13"/>
        <v>0</v>
      </c>
    </row>
    <row r="470" spans="1:11" x14ac:dyDescent="0.25">
      <c r="A470" s="78"/>
      <c r="B470" s="78"/>
      <c r="C470" s="78"/>
      <c r="D470" s="81"/>
      <c r="E470" s="81"/>
      <c r="F470" s="85"/>
      <c r="G470" s="78"/>
      <c r="H470" s="79"/>
      <c r="I470" s="78"/>
      <c r="J470" s="86"/>
      <c r="K470" s="108">
        <f t="shared" si="13"/>
        <v>0</v>
      </c>
    </row>
    <row r="471" spans="1:11" x14ac:dyDescent="0.25">
      <c r="A471" s="78"/>
      <c r="B471" s="78"/>
      <c r="C471" s="78"/>
      <c r="D471" s="81"/>
      <c r="E471" s="81"/>
      <c r="F471" s="85"/>
      <c r="G471" s="78"/>
      <c r="H471" s="79"/>
      <c r="I471" s="78"/>
      <c r="J471" s="86"/>
      <c r="K471" s="108">
        <f t="shared" si="13"/>
        <v>0</v>
      </c>
    </row>
    <row r="472" spans="1:11" x14ac:dyDescent="0.25">
      <c r="A472" s="78"/>
      <c r="B472" s="78"/>
      <c r="C472" s="78"/>
      <c r="D472" s="81"/>
      <c r="E472" s="81"/>
      <c r="F472" s="85"/>
      <c r="G472" s="78"/>
      <c r="H472" s="79"/>
      <c r="I472" s="78"/>
      <c r="J472" s="86"/>
      <c r="K472" s="108">
        <f t="shared" si="13"/>
        <v>0</v>
      </c>
    </row>
    <row r="473" spans="1:11" x14ac:dyDescent="0.25">
      <c r="A473" s="78"/>
      <c r="B473" s="78"/>
      <c r="C473" s="78"/>
      <c r="D473" s="81"/>
      <c r="E473" s="81"/>
      <c r="F473" s="85"/>
      <c r="G473" s="78"/>
      <c r="H473" s="79"/>
      <c r="I473" s="78"/>
      <c r="J473" s="86"/>
      <c r="K473" s="108">
        <f t="shared" si="13"/>
        <v>0</v>
      </c>
    </row>
    <row r="474" spans="1:11" x14ac:dyDescent="0.25">
      <c r="A474" s="78"/>
      <c r="B474" s="78"/>
      <c r="C474" s="78"/>
      <c r="D474" s="81"/>
      <c r="E474" s="81"/>
      <c r="F474" s="85"/>
      <c r="G474" s="78"/>
      <c r="H474" s="79"/>
      <c r="I474" s="78"/>
      <c r="J474" s="86"/>
      <c r="K474" s="108">
        <f t="shared" si="13"/>
        <v>0</v>
      </c>
    </row>
    <row r="475" spans="1:11" x14ac:dyDescent="0.25">
      <c r="A475" s="78"/>
      <c r="B475" s="78"/>
      <c r="C475" s="78"/>
      <c r="D475" s="81"/>
      <c r="E475" s="81"/>
      <c r="F475" s="85"/>
      <c r="G475" s="78"/>
      <c r="H475" s="79"/>
      <c r="I475" s="78"/>
      <c r="J475" s="86"/>
      <c r="K475" s="108">
        <f t="shared" si="13"/>
        <v>0</v>
      </c>
    </row>
    <row r="476" spans="1:11" x14ac:dyDescent="0.25">
      <c r="A476" s="78"/>
      <c r="B476" s="78"/>
      <c r="C476" s="78"/>
      <c r="D476" s="81"/>
      <c r="E476" s="81"/>
      <c r="F476" s="85"/>
      <c r="G476" s="78"/>
      <c r="H476" s="79"/>
      <c r="I476" s="78"/>
      <c r="J476" s="86"/>
      <c r="K476" s="108">
        <f t="shared" si="13"/>
        <v>0</v>
      </c>
    </row>
    <row r="477" spans="1:11" x14ac:dyDescent="0.25">
      <c r="A477" s="78"/>
      <c r="B477" s="78"/>
      <c r="C477" s="78"/>
      <c r="D477" s="81"/>
      <c r="E477" s="81"/>
      <c r="F477" s="85"/>
      <c r="G477" s="78"/>
      <c r="H477" s="79"/>
      <c r="I477" s="78"/>
      <c r="J477" s="86"/>
      <c r="K477" s="108">
        <f t="shared" si="13"/>
        <v>0</v>
      </c>
    </row>
    <row r="478" spans="1:11" x14ac:dyDescent="0.25">
      <c r="A478" s="78"/>
      <c r="B478" s="78"/>
      <c r="C478" s="78"/>
      <c r="D478" s="81"/>
      <c r="E478" s="81"/>
      <c r="F478" s="85"/>
      <c r="G478" s="78"/>
      <c r="H478" s="79"/>
      <c r="I478" s="78"/>
      <c r="J478" s="86"/>
      <c r="K478" s="108">
        <f t="shared" si="13"/>
        <v>0</v>
      </c>
    </row>
    <row r="479" spans="1:11" x14ac:dyDescent="0.25">
      <c r="A479" s="78"/>
      <c r="B479" s="78"/>
      <c r="C479" s="78"/>
      <c r="D479" s="81"/>
      <c r="E479" s="81"/>
      <c r="F479" s="85"/>
      <c r="G479" s="78"/>
      <c r="H479" s="79"/>
      <c r="I479" s="78"/>
      <c r="J479" s="86"/>
      <c r="K479" s="108">
        <f t="shared" si="13"/>
        <v>0</v>
      </c>
    </row>
    <row r="480" spans="1:11" x14ac:dyDescent="0.25">
      <c r="A480" s="78"/>
      <c r="B480" s="78"/>
      <c r="C480" s="78"/>
      <c r="D480" s="81"/>
      <c r="E480" s="81"/>
      <c r="F480" s="85"/>
      <c r="G480" s="78"/>
      <c r="H480" s="79"/>
      <c r="I480" s="78"/>
      <c r="J480" s="86"/>
      <c r="K480" s="108">
        <f t="shared" si="13"/>
        <v>0</v>
      </c>
    </row>
    <row r="481" spans="1:11" x14ac:dyDescent="0.25">
      <c r="A481" s="78"/>
      <c r="B481" s="78"/>
      <c r="C481" s="78"/>
      <c r="D481" s="81"/>
      <c r="E481" s="81"/>
      <c r="F481" s="85"/>
      <c r="G481" s="78"/>
      <c r="H481" s="79"/>
      <c r="I481" s="78"/>
      <c r="J481" s="86"/>
      <c r="K481" s="108">
        <f t="shared" si="13"/>
        <v>0</v>
      </c>
    </row>
    <row r="482" spans="1:11" x14ac:dyDescent="0.25">
      <c r="A482" s="78"/>
      <c r="B482" s="78"/>
      <c r="C482" s="78"/>
      <c r="D482" s="81"/>
      <c r="E482" s="81"/>
      <c r="F482" s="85"/>
      <c r="G482" s="78"/>
      <c r="H482" s="79"/>
      <c r="I482" s="78"/>
      <c r="J482" s="86"/>
      <c r="K482" s="108">
        <f t="shared" si="13"/>
        <v>0</v>
      </c>
    </row>
    <row r="483" spans="1:11" x14ac:dyDescent="0.25">
      <c r="A483" s="78"/>
      <c r="B483" s="78"/>
      <c r="C483" s="78"/>
      <c r="D483" s="81"/>
      <c r="E483" s="81"/>
      <c r="F483" s="85"/>
      <c r="G483" s="78"/>
      <c r="H483" s="79"/>
      <c r="I483" s="78"/>
      <c r="J483" s="86"/>
      <c r="K483" s="108">
        <f t="shared" si="13"/>
        <v>0</v>
      </c>
    </row>
    <row r="484" spans="1:11" x14ac:dyDescent="0.25">
      <c r="A484" s="78"/>
      <c r="B484" s="78"/>
      <c r="C484" s="78"/>
      <c r="D484" s="81"/>
      <c r="E484" s="81"/>
      <c r="F484" s="85"/>
      <c r="G484" s="78"/>
      <c r="H484" s="79"/>
      <c r="I484" s="78"/>
      <c r="J484" s="86"/>
      <c r="K484" s="108">
        <f t="shared" si="13"/>
        <v>0</v>
      </c>
    </row>
    <row r="485" spans="1:11" x14ac:dyDescent="0.25">
      <c r="A485" s="78"/>
      <c r="B485" s="78"/>
      <c r="C485" s="78"/>
      <c r="D485" s="81"/>
      <c r="E485" s="81"/>
      <c r="F485" s="85"/>
      <c r="G485" s="78"/>
      <c r="H485" s="79"/>
      <c r="I485" s="78"/>
      <c r="J485" s="86"/>
      <c r="K485" s="108">
        <f t="shared" si="13"/>
        <v>0</v>
      </c>
    </row>
    <row r="486" spans="1:11" x14ac:dyDescent="0.25">
      <c r="A486" s="78"/>
      <c r="B486" s="78"/>
      <c r="C486" s="78"/>
      <c r="D486" s="81"/>
      <c r="E486" s="81"/>
      <c r="F486" s="85"/>
      <c r="G486" s="78"/>
      <c r="H486" s="79"/>
      <c r="I486" s="78"/>
      <c r="J486" s="86"/>
      <c r="K486" s="108">
        <f t="shared" si="13"/>
        <v>0</v>
      </c>
    </row>
    <row r="487" spans="1:11" x14ac:dyDescent="0.25">
      <c r="A487" s="78"/>
      <c r="B487" s="78"/>
      <c r="C487" s="78"/>
      <c r="D487" s="81"/>
      <c r="E487" s="81"/>
      <c r="F487" s="85"/>
      <c r="G487" s="78"/>
      <c r="H487" s="79"/>
      <c r="I487" s="78"/>
      <c r="J487" s="86"/>
      <c r="K487" s="108">
        <f t="shared" si="13"/>
        <v>0</v>
      </c>
    </row>
    <row r="488" spans="1:11" x14ac:dyDescent="0.25">
      <c r="A488" s="78"/>
      <c r="B488" s="78"/>
      <c r="C488" s="78"/>
      <c r="D488" s="81"/>
      <c r="E488" s="81"/>
      <c r="F488" s="85"/>
      <c r="G488" s="78"/>
      <c r="H488" s="79"/>
      <c r="I488" s="78"/>
      <c r="J488" s="86"/>
      <c r="K488" s="108">
        <f t="shared" si="13"/>
        <v>0</v>
      </c>
    </row>
    <row r="489" spans="1:11" x14ac:dyDescent="0.25">
      <c r="A489" s="78"/>
      <c r="B489" s="78"/>
      <c r="C489" s="78"/>
      <c r="D489" s="81"/>
      <c r="E489" s="81"/>
      <c r="F489" s="85"/>
      <c r="G489" s="78"/>
      <c r="H489" s="79"/>
      <c r="I489" s="78"/>
      <c r="J489" s="86"/>
      <c r="K489" s="108">
        <f t="shared" si="13"/>
        <v>0</v>
      </c>
    </row>
    <row r="490" spans="1:11" x14ac:dyDescent="0.25">
      <c r="A490" s="78"/>
      <c r="B490" s="78"/>
      <c r="C490" s="78"/>
      <c r="D490" s="81"/>
      <c r="E490" s="81"/>
      <c r="F490" s="85"/>
      <c r="G490" s="78"/>
      <c r="H490" s="79"/>
      <c r="I490" s="78"/>
      <c r="J490" s="86"/>
      <c r="K490" s="108">
        <f t="shared" si="13"/>
        <v>0</v>
      </c>
    </row>
    <row r="491" spans="1:11" x14ac:dyDescent="0.25">
      <c r="A491" s="78"/>
      <c r="B491" s="78"/>
      <c r="C491" s="78"/>
      <c r="D491" s="81"/>
      <c r="E491" s="81"/>
      <c r="F491" s="85"/>
      <c r="G491" s="78"/>
      <c r="H491" s="79"/>
      <c r="I491" s="78"/>
      <c r="J491" s="86"/>
      <c r="K491" s="108">
        <f t="shared" si="13"/>
        <v>0</v>
      </c>
    </row>
    <row r="492" spans="1:11" x14ac:dyDescent="0.25">
      <c r="A492" s="78"/>
      <c r="B492" s="78"/>
      <c r="C492" s="78"/>
      <c r="D492" s="81"/>
      <c r="E492" s="81"/>
      <c r="F492" s="85"/>
      <c r="G492" s="78"/>
      <c r="H492" s="79"/>
      <c r="I492" s="78"/>
      <c r="J492" s="86"/>
      <c r="K492" s="108">
        <f t="shared" si="13"/>
        <v>0</v>
      </c>
    </row>
    <row r="493" spans="1:11" x14ac:dyDescent="0.25">
      <c r="A493" s="78"/>
      <c r="B493" s="78"/>
      <c r="C493" s="78"/>
      <c r="D493" s="81"/>
      <c r="E493" s="81"/>
      <c r="F493" s="85"/>
      <c r="G493" s="78"/>
      <c r="H493" s="79"/>
      <c r="I493" s="78"/>
      <c r="J493" s="86"/>
      <c r="K493" s="108">
        <f t="shared" si="13"/>
        <v>0</v>
      </c>
    </row>
    <row r="494" spans="1:11" x14ac:dyDescent="0.25">
      <c r="A494" s="78"/>
      <c r="B494" s="78"/>
      <c r="C494" s="78"/>
      <c r="D494" s="81"/>
      <c r="E494" s="81"/>
      <c r="F494" s="85"/>
      <c r="G494" s="78"/>
      <c r="H494" s="79"/>
      <c r="I494" s="78"/>
      <c r="J494" s="86"/>
      <c r="K494" s="108">
        <f t="shared" si="13"/>
        <v>0</v>
      </c>
    </row>
    <row r="495" spans="1:11" x14ac:dyDescent="0.25">
      <c r="A495" s="78"/>
      <c r="B495" s="78"/>
      <c r="C495" s="78"/>
      <c r="D495" s="81"/>
      <c r="E495" s="81"/>
      <c r="F495" s="85"/>
      <c r="G495" s="78"/>
      <c r="H495" s="79"/>
      <c r="I495" s="78"/>
      <c r="J495" s="86"/>
      <c r="K495" s="108">
        <f t="shared" si="13"/>
        <v>0</v>
      </c>
    </row>
    <row r="496" spans="1:11" x14ac:dyDescent="0.25">
      <c r="A496" s="78"/>
      <c r="B496" s="78"/>
      <c r="C496" s="78"/>
      <c r="D496" s="81"/>
      <c r="E496" s="81"/>
      <c r="F496" s="85"/>
      <c r="G496" s="78"/>
      <c r="H496" s="79"/>
      <c r="I496" s="78"/>
      <c r="J496" s="86"/>
      <c r="K496" s="108">
        <f t="shared" si="13"/>
        <v>0</v>
      </c>
    </row>
    <row r="497" spans="1:11" x14ac:dyDescent="0.25">
      <c r="A497" s="78"/>
      <c r="B497" s="78"/>
      <c r="C497" s="78"/>
      <c r="D497" s="81"/>
      <c r="E497" s="81"/>
      <c r="F497" s="85"/>
      <c r="G497" s="78"/>
      <c r="H497" s="79"/>
      <c r="I497" s="78"/>
      <c r="J497" s="86"/>
      <c r="K497" s="108">
        <f t="shared" si="13"/>
        <v>0</v>
      </c>
    </row>
    <row r="498" spans="1:11" x14ac:dyDescent="0.25">
      <c r="A498" s="78"/>
      <c r="B498" s="78"/>
      <c r="C498" s="78"/>
      <c r="D498" s="81"/>
      <c r="E498" s="81"/>
      <c r="F498" s="85"/>
      <c r="G498" s="78"/>
      <c r="H498" s="79"/>
      <c r="I498" s="78"/>
      <c r="J498" s="86"/>
      <c r="K498" s="108">
        <f t="shared" si="13"/>
        <v>0</v>
      </c>
    </row>
    <row r="499" spans="1:11" x14ac:dyDescent="0.25">
      <c r="A499" s="78"/>
      <c r="B499" s="78"/>
      <c r="C499" s="78"/>
      <c r="D499" s="81"/>
      <c r="E499" s="81"/>
      <c r="F499" s="85"/>
      <c r="G499" s="78"/>
      <c r="H499" s="79"/>
      <c r="I499" s="78"/>
      <c r="J499" s="86"/>
      <c r="K499" s="108">
        <f t="shared" si="13"/>
        <v>0</v>
      </c>
    </row>
    <row r="500" spans="1:11" x14ac:dyDescent="0.25">
      <c r="A500" s="78"/>
      <c r="B500" s="78"/>
      <c r="C500" s="78"/>
      <c r="D500" s="81"/>
      <c r="E500" s="81"/>
      <c r="F500" s="85"/>
      <c r="G500" s="78"/>
      <c r="H500" s="79"/>
      <c r="I500" s="78"/>
      <c r="J500" s="86"/>
      <c r="K500" s="108">
        <f t="shared" si="13"/>
        <v>0</v>
      </c>
    </row>
    <row r="501" spans="1:11" x14ac:dyDescent="0.25">
      <c r="A501" s="78"/>
      <c r="B501" s="78"/>
      <c r="C501" s="78"/>
      <c r="D501" s="81"/>
      <c r="E501" s="81"/>
      <c r="F501" s="85"/>
      <c r="G501" s="78"/>
      <c r="H501" s="79"/>
      <c r="I501" s="78"/>
      <c r="J501" s="86"/>
      <c r="K501" s="108">
        <f t="shared" si="13"/>
        <v>0</v>
      </c>
    </row>
    <row r="502" spans="1:11" x14ac:dyDescent="0.25">
      <c r="A502" s="78"/>
      <c r="B502" s="78"/>
      <c r="C502" s="78"/>
      <c r="D502" s="81"/>
      <c r="E502" s="81"/>
      <c r="F502" s="85"/>
      <c r="G502" s="78"/>
      <c r="H502" s="79"/>
      <c r="I502" s="78"/>
      <c r="J502" s="86"/>
      <c r="K502" s="108">
        <f t="shared" si="13"/>
        <v>0</v>
      </c>
    </row>
    <row r="503" spans="1:11" x14ac:dyDescent="0.25">
      <c r="A503" s="78"/>
      <c r="B503" s="78"/>
      <c r="C503" s="78"/>
      <c r="D503" s="81"/>
      <c r="E503" s="81"/>
      <c r="F503" s="85"/>
      <c r="G503" s="78"/>
      <c r="H503" s="79"/>
      <c r="I503" s="78"/>
      <c r="J503" s="86"/>
      <c r="K503" s="108">
        <f t="shared" si="13"/>
        <v>0</v>
      </c>
    </row>
    <row r="504" spans="1:11" x14ac:dyDescent="0.25">
      <c r="A504" s="78"/>
      <c r="B504" s="78"/>
      <c r="C504" s="78"/>
      <c r="D504" s="81"/>
      <c r="E504" s="81"/>
      <c r="F504" s="85"/>
      <c r="G504" s="78"/>
      <c r="H504" s="79"/>
      <c r="I504" s="78"/>
      <c r="J504" s="86"/>
      <c r="K504" s="108">
        <f t="shared" si="13"/>
        <v>0</v>
      </c>
    </row>
    <row r="505" spans="1:11" x14ac:dyDescent="0.25">
      <c r="A505" s="78"/>
      <c r="B505" s="78"/>
      <c r="C505" s="78"/>
      <c r="D505" s="81"/>
      <c r="E505" s="81"/>
      <c r="F505" s="85"/>
      <c r="G505" s="78"/>
      <c r="H505" s="79"/>
      <c r="I505" s="78"/>
      <c r="J505" s="86"/>
      <c r="K505" s="108">
        <f t="shared" si="13"/>
        <v>0</v>
      </c>
    </row>
    <row r="506" spans="1:11" x14ac:dyDescent="0.25">
      <c r="A506" s="78"/>
      <c r="B506" s="78"/>
      <c r="C506" s="78"/>
      <c r="D506" s="81"/>
      <c r="E506" s="81"/>
      <c r="F506" s="85"/>
      <c r="G506" s="78"/>
      <c r="H506" s="79"/>
      <c r="I506" s="78"/>
      <c r="J506" s="86"/>
      <c r="K506" s="108">
        <f t="shared" si="13"/>
        <v>0</v>
      </c>
    </row>
    <row r="507" spans="1:11" x14ac:dyDescent="0.25">
      <c r="A507" s="78"/>
      <c r="B507" s="78"/>
      <c r="C507" s="78"/>
      <c r="D507" s="81"/>
      <c r="E507" s="81"/>
      <c r="F507" s="85"/>
      <c r="G507" s="78"/>
      <c r="H507" s="79"/>
      <c r="I507" s="78"/>
      <c r="J507" s="86"/>
      <c r="K507" s="108">
        <f t="shared" si="13"/>
        <v>0</v>
      </c>
    </row>
    <row r="508" spans="1:11" x14ac:dyDescent="0.25">
      <c r="A508" s="78"/>
      <c r="B508" s="78"/>
      <c r="C508" s="78"/>
      <c r="D508" s="81"/>
      <c r="E508" s="81"/>
      <c r="F508" s="85"/>
      <c r="G508" s="78"/>
      <c r="H508" s="79"/>
      <c r="I508" s="78"/>
      <c r="J508" s="86"/>
      <c r="K508" s="108">
        <f t="shared" si="13"/>
        <v>0</v>
      </c>
    </row>
    <row r="509" spans="1:11" x14ac:dyDescent="0.25">
      <c r="A509" s="78"/>
      <c r="B509" s="78"/>
      <c r="C509" s="78"/>
      <c r="D509" s="81"/>
      <c r="E509" s="81"/>
      <c r="F509" s="85"/>
      <c r="G509" s="78"/>
      <c r="H509" s="79"/>
      <c r="I509" s="78"/>
      <c r="J509" s="86"/>
      <c r="K509" s="108">
        <f t="shared" si="13"/>
        <v>0</v>
      </c>
    </row>
    <row r="510" spans="1:11" x14ac:dyDescent="0.25">
      <c r="A510" s="78"/>
      <c r="B510" s="78"/>
      <c r="C510" s="78"/>
      <c r="D510" s="81"/>
      <c r="E510" s="81"/>
      <c r="F510" s="85"/>
      <c r="G510" s="78"/>
      <c r="H510" s="79"/>
      <c r="I510" s="78"/>
      <c r="J510" s="86"/>
      <c r="K510" s="108">
        <f t="shared" si="13"/>
        <v>0</v>
      </c>
    </row>
    <row r="511" spans="1:11" x14ac:dyDescent="0.25">
      <c r="A511" s="78"/>
      <c r="B511" s="78"/>
      <c r="C511" s="78"/>
      <c r="D511" s="81"/>
      <c r="E511" s="81"/>
      <c r="F511" s="85"/>
      <c r="G511" s="78"/>
      <c r="H511" s="79"/>
      <c r="I511" s="78"/>
      <c r="J511" s="86"/>
      <c r="K511" s="108">
        <f t="shared" si="13"/>
        <v>0</v>
      </c>
    </row>
    <row r="512" spans="1:11" x14ac:dyDescent="0.25">
      <c r="A512" s="78"/>
      <c r="B512" s="78"/>
      <c r="C512" s="78"/>
      <c r="D512" s="81"/>
      <c r="E512" s="81"/>
      <c r="F512" s="85"/>
      <c r="G512" s="78"/>
      <c r="H512" s="79"/>
      <c r="I512" s="78"/>
      <c r="J512" s="86"/>
      <c r="K512" s="108">
        <f t="shared" si="13"/>
        <v>0</v>
      </c>
    </row>
    <row r="513" spans="1:11" x14ac:dyDescent="0.25">
      <c r="A513" s="78"/>
      <c r="B513" s="78"/>
      <c r="C513" s="78"/>
      <c r="D513" s="81"/>
      <c r="E513" s="81"/>
      <c r="F513" s="85"/>
      <c r="G513" s="78"/>
      <c r="H513" s="79"/>
      <c r="I513" s="78"/>
      <c r="J513" s="86"/>
      <c r="K513" s="108">
        <f t="shared" si="13"/>
        <v>0</v>
      </c>
    </row>
    <row r="514" spans="1:11" x14ac:dyDescent="0.25">
      <c r="A514" s="78"/>
      <c r="B514" s="78"/>
      <c r="C514" s="78"/>
      <c r="D514" s="81"/>
      <c r="E514" s="81"/>
      <c r="F514" s="85"/>
      <c r="G514" s="78"/>
      <c r="H514" s="79"/>
      <c r="I514" s="78"/>
      <c r="J514" s="86"/>
      <c r="K514" s="108">
        <f t="shared" ref="K514:K577" si="14">COUNTIF($G$2:$G$1201,G514)</f>
        <v>0</v>
      </c>
    </row>
    <row r="515" spans="1:11" x14ac:dyDescent="0.25">
      <c r="A515" s="78"/>
      <c r="B515" s="78"/>
      <c r="C515" s="78"/>
      <c r="D515" s="81"/>
      <c r="E515" s="81"/>
      <c r="F515" s="85"/>
      <c r="G515" s="78"/>
      <c r="H515" s="79"/>
      <c r="I515" s="78"/>
      <c r="J515" s="86"/>
      <c r="K515" s="108">
        <f t="shared" si="14"/>
        <v>0</v>
      </c>
    </row>
    <row r="516" spans="1:11" x14ac:dyDescent="0.25">
      <c r="A516" s="78"/>
      <c r="B516" s="78"/>
      <c r="C516" s="78"/>
      <c r="D516" s="81"/>
      <c r="E516" s="81"/>
      <c r="F516" s="85"/>
      <c r="G516" s="78"/>
      <c r="H516" s="79"/>
      <c r="I516" s="78"/>
      <c r="J516" s="86"/>
      <c r="K516" s="108">
        <f t="shared" si="14"/>
        <v>0</v>
      </c>
    </row>
    <row r="517" spans="1:11" x14ac:dyDescent="0.25">
      <c r="A517" s="78"/>
      <c r="B517" s="78"/>
      <c r="C517" s="78"/>
      <c r="D517" s="81"/>
      <c r="E517" s="81"/>
      <c r="F517" s="85"/>
      <c r="G517" s="78"/>
      <c r="H517" s="79"/>
      <c r="I517" s="78"/>
      <c r="J517" s="86"/>
      <c r="K517" s="108">
        <f t="shared" si="14"/>
        <v>0</v>
      </c>
    </row>
    <row r="518" spans="1:11" x14ac:dyDescent="0.25">
      <c r="A518" s="78"/>
      <c r="B518" s="78"/>
      <c r="C518" s="78"/>
      <c r="D518" s="81"/>
      <c r="E518" s="81"/>
      <c r="F518" s="85"/>
      <c r="G518" s="78"/>
      <c r="H518" s="79"/>
      <c r="I518" s="78"/>
      <c r="J518" s="86"/>
      <c r="K518" s="108">
        <f t="shared" si="14"/>
        <v>0</v>
      </c>
    </row>
    <row r="519" spans="1:11" x14ac:dyDescent="0.25">
      <c r="A519" s="78"/>
      <c r="B519" s="78"/>
      <c r="C519" s="78"/>
      <c r="D519" s="81"/>
      <c r="E519" s="81"/>
      <c r="F519" s="85"/>
      <c r="G519" s="78"/>
      <c r="H519" s="79"/>
      <c r="I519" s="78"/>
      <c r="J519" s="86"/>
      <c r="K519" s="108">
        <f t="shared" si="14"/>
        <v>0</v>
      </c>
    </row>
    <row r="520" spans="1:11" x14ac:dyDescent="0.25">
      <c r="A520" s="78"/>
      <c r="B520" s="78"/>
      <c r="C520" s="78"/>
      <c r="D520" s="81"/>
      <c r="E520" s="81"/>
      <c r="F520" s="85"/>
      <c r="G520" s="78"/>
      <c r="H520" s="79"/>
      <c r="I520" s="78"/>
      <c r="J520" s="86"/>
      <c r="K520" s="108">
        <f t="shared" si="14"/>
        <v>0</v>
      </c>
    </row>
    <row r="521" spans="1:11" x14ac:dyDescent="0.25">
      <c r="A521" s="78"/>
      <c r="B521" s="78"/>
      <c r="C521" s="78"/>
      <c r="D521" s="81"/>
      <c r="E521" s="81"/>
      <c r="F521" s="85"/>
      <c r="G521" s="78"/>
      <c r="H521" s="79"/>
      <c r="I521" s="78"/>
      <c r="J521" s="86"/>
      <c r="K521" s="108">
        <f t="shared" si="14"/>
        <v>0</v>
      </c>
    </row>
    <row r="522" spans="1:11" x14ac:dyDescent="0.25">
      <c r="A522" s="78"/>
      <c r="B522" s="78"/>
      <c r="C522" s="78"/>
      <c r="D522" s="81"/>
      <c r="E522" s="81"/>
      <c r="F522" s="85"/>
      <c r="G522" s="78"/>
      <c r="H522" s="79"/>
      <c r="I522" s="78"/>
      <c r="J522" s="86"/>
      <c r="K522" s="108">
        <f t="shared" si="14"/>
        <v>0</v>
      </c>
    </row>
    <row r="523" spans="1:11" x14ac:dyDescent="0.25">
      <c r="A523" s="78"/>
      <c r="B523" s="78"/>
      <c r="C523" s="78"/>
      <c r="D523" s="81"/>
      <c r="E523" s="81"/>
      <c r="F523" s="85"/>
      <c r="G523" s="78"/>
      <c r="H523" s="79"/>
      <c r="I523" s="78"/>
      <c r="J523" s="86"/>
      <c r="K523" s="108">
        <f t="shared" si="14"/>
        <v>0</v>
      </c>
    </row>
    <row r="524" spans="1:11" x14ac:dyDescent="0.25">
      <c r="A524" s="78"/>
      <c r="B524" s="78"/>
      <c r="C524" s="78"/>
      <c r="D524" s="81"/>
      <c r="E524" s="81"/>
      <c r="F524" s="85"/>
      <c r="G524" s="78"/>
      <c r="H524" s="79"/>
      <c r="I524" s="78"/>
      <c r="J524" s="86"/>
      <c r="K524" s="108">
        <f t="shared" si="14"/>
        <v>0</v>
      </c>
    </row>
    <row r="525" spans="1:11" x14ac:dyDescent="0.25">
      <c r="A525" s="78"/>
      <c r="B525" s="78"/>
      <c r="C525" s="78"/>
      <c r="D525" s="81"/>
      <c r="E525" s="81"/>
      <c r="F525" s="85"/>
      <c r="G525" s="78"/>
      <c r="H525" s="79"/>
      <c r="I525" s="78"/>
      <c r="J525" s="86"/>
      <c r="K525" s="108">
        <f t="shared" si="14"/>
        <v>0</v>
      </c>
    </row>
    <row r="526" spans="1:11" x14ac:dyDescent="0.25">
      <c r="A526" s="78"/>
      <c r="B526" s="78"/>
      <c r="C526" s="78"/>
      <c r="D526" s="81"/>
      <c r="E526" s="81"/>
      <c r="F526" s="85"/>
      <c r="G526" s="78"/>
      <c r="H526" s="79"/>
      <c r="I526" s="78"/>
      <c r="J526" s="86"/>
      <c r="K526" s="108">
        <f t="shared" si="14"/>
        <v>0</v>
      </c>
    </row>
    <row r="527" spans="1:11" x14ac:dyDescent="0.25">
      <c r="A527" s="78"/>
      <c r="B527" s="78"/>
      <c r="C527" s="78"/>
      <c r="D527" s="81"/>
      <c r="E527" s="81"/>
      <c r="F527" s="85"/>
      <c r="G527" s="78"/>
      <c r="H527" s="79"/>
      <c r="I527" s="78"/>
      <c r="J527" s="86"/>
      <c r="K527" s="108">
        <f t="shared" si="14"/>
        <v>0</v>
      </c>
    </row>
    <row r="528" spans="1:11" x14ac:dyDescent="0.25">
      <c r="A528" s="78"/>
      <c r="B528" s="78"/>
      <c r="C528" s="78"/>
      <c r="D528" s="81"/>
      <c r="E528" s="81"/>
      <c r="F528" s="85"/>
      <c r="G528" s="78"/>
      <c r="H528" s="79"/>
      <c r="I528" s="78"/>
      <c r="J528" s="86"/>
      <c r="K528" s="108">
        <f t="shared" si="14"/>
        <v>0</v>
      </c>
    </row>
    <row r="529" spans="1:11" x14ac:dyDescent="0.25">
      <c r="A529" s="78"/>
      <c r="B529" s="78"/>
      <c r="C529" s="78"/>
      <c r="D529" s="81"/>
      <c r="E529" s="81"/>
      <c r="F529" s="85"/>
      <c r="G529" s="78"/>
      <c r="H529" s="79"/>
      <c r="I529" s="78"/>
      <c r="J529" s="86"/>
      <c r="K529" s="108">
        <f t="shared" si="14"/>
        <v>0</v>
      </c>
    </row>
    <row r="530" spans="1:11" x14ac:dyDescent="0.25">
      <c r="A530" s="78"/>
      <c r="B530" s="78"/>
      <c r="C530" s="78"/>
      <c r="D530" s="81"/>
      <c r="E530" s="81"/>
      <c r="F530" s="85"/>
      <c r="G530" s="78"/>
      <c r="H530" s="79"/>
      <c r="I530" s="78"/>
      <c r="J530" s="86"/>
      <c r="K530" s="108">
        <f t="shared" si="14"/>
        <v>0</v>
      </c>
    </row>
    <row r="531" spans="1:11" x14ac:dyDescent="0.25">
      <c r="A531" s="78"/>
      <c r="B531" s="78"/>
      <c r="C531" s="78"/>
      <c r="D531" s="81"/>
      <c r="E531" s="81"/>
      <c r="F531" s="85"/>
      <c r="G531" s="78"/>
      <c r="H531" s="79"/>
      <c r="I531" s="78"/>
      <c r="J531" s="86"/>
      <c r="K531" s="108">
        <f t="shared" si="14"/>
        <v>0</v>
      </c>
    </row>
    <row r="532" spans="1:11" x14ac:dyDescent="0.25">
      <c r="A532" s="78"/>
      <c r="B532" s="78"/>
      <c r="C532" s="78"/>
      <c r="D532" s="81"/>
      <c r="E532" s="81"/>
      <c r="F532" s="85"/>
      <c r="G532" s="78"/>
      <c r="H532" s="79"/>
      <c r="I532" s="78"/>
      <c r="J532" s="86"/>
      <c r="K532" s="108">
        <f t="shared" si="14"/>
        <v>0</v>
      </c>
    </row>
    <row r="533" spans="1:11" x14ac:dyDescent="0.25">
      <c r="A533" s="78"/>
      <c r="B533" s="78"/>
      <c r="C533" s="78"/>
      <c r="D533" s="81"/>
      <c r="E533" s="81"/>
      <c r="F533" s="85"/>
      <c r="G533" s="78"/>
      <c r="H533" s="79"/>
      <c r="I533" s="78"/>
      <c r="J533" s="86"/>
      <c r="K533" s="108">
        <f t="shared" si="14"/>
        <v>0</v>
      </c>
    </row>
    <row r="534" spans="1:11" x14ac:dyDescent="0.25">
      <c r="A534" s="78"/>
      <c r="B534" s="78"/>
      <c r="C534" s="78"/>
      <c r="D534" s="81"/>
      <c r="E534" s="81"/>
      <c r="F534" s="85"/>
      <c r="G534" s="78"/>
      <c r="H534" s="79"/>
      <c r="I534" s="78"/>
      <c r="J534" s="86"/>
      <c r="K534" s="108">
        <f t="shared" si="14"/>
        <v>0</v>
      </c>
    </row>
    <row r="535" spans="1:11" x14ac:dyDescent="0.25">
      <c r="A535" s="78"/>
      <c r="B535" s="78"/>
      <c r="C535" s="78"/>
      <c r="D535" s="81"/>
      <c r="E535" s="81"/>
      <c r="F535" s="85"/>
      <c r="G535" s="78"/>
      <c r="H535" s="79"/>
      <c r="I535" s="78"/>
      <c r="J535" s="86"/>
      <c r="K535" s="108">
        <f t="shared" si="14"/>
        <v>0</v>
      </c>
    </row>
    <row r="536" spans="1:11" x14ac:dyDescent="0.25">
      <c r="A536" s="78"/>
      <c r="B536" s="78"/>
      <c r="C536" s="78"/>
      <c r="D536" s="81"/>
      <c r="E536" s="81"/>
      <c r="F536" s="85"/>
      <c r="G536" s="78"/>
      <c r="H536" s="79"/>
      <c r="I536" s="78"/>
      <c r="J536" s="86"/>
      <c r="K536" s="108">
        <f t="shared" si="14"/>
        <v>0</v>
      </c>
    </row>
    <row r="537" spans="1:11" x14ac:dyDescent="0.25">
      <c r="A537" s="78"/>
      <c r="B537" s="78"/>
      <c r="C537" s="78"/>
      <c r="D537" s="81"/>
      <c r="E537" s="81"/>
      <c r="F537" s="85"/>
      <c r="G537" s="78"/>
      <c r="H537" s="79"/>
      <c r="I537" s="78"/>
      <c r="J537" s="86"/>
      <c r="K537" s="108">
        <f t="shared" si="14"/>
        <v>0</v>
      </c>
    </row>
    <row r="538" spans="1:11" x14ac:dyDescent="0.25">
      <c r="A538" s="78"/>
      <c r="B538" s="78"/>
      <c r="C538" s="78"/>
      <c r="D538" s="81"/>
      <c r="E538" s="81"/>
      <c r="F538" s="85"/>
      <c r="G538" s="78"/>
      <c r="H538" s="79"/>
      <c r="I538" s="78"/>
      <c r="J538" s="86"/>
      <c r="K538" s="108">
        <f t="shared" si="14"/>
        <v>0</v>
      </c>
    </row>
    <row r="539" spans="1:11" x14ac:dyDescent="0.25">
      <c r="A539" s="78"/>
      <c r="B539" s="78"/>
      <c r="C539" s="78"/>
      <c r="D539" s="81"/>
      <c r="E539" s="81"/>
      <c r="F539" s="85"/>
      <c r="G539" s="78"/>
      <c r="H539" s="79"/>
      <c r="I539" s="78"/>
      <c r="J539" s="86"/>
      <c r="K539" s="108">
        <f t="shared" si="14"/>
        <v>0</v>
      </c>
    </row>
    <row r="540" spans="1:11" x14ac:dyDescent="0.25">
      <c r="A540" s="78"/>
      <c r="B540" s="78"/>
      <c r="C540" s="78"/>
      <c r="D540" s="81"/>
      <c r="E540" s="81"/>
      <c r="F540" s="85"/>
      <c r="G540" s="78"/>
      <c r="H540" s="79"/>
      <c r="I540" s="78"/>
      <c r="J540" s="86"/>
      <c r="K540" s="108">
        <f t="shared" si="14"/>
        <v>0</v>
      </c>
    </row>
    <row r="541" spans="1:11" x14ac:dyDescent="0.25">
      <c r="A541" s="78"/>
      <c r="B541" s="78"/>
      <c r="C541" s="78"/>
      <c r="D541" s="81"/>
      <c r="E541" s="81"/>
      <c r="F541" s="85"/>
      <c r="G541" s="78"/>
      <c r="H541" s="79"/>
      <c r="I541" s="78"/>
      <c r="J541" s="86"/>
      <c r="K541" s="108">
        <f t="shared" si="14"/>
        <v>0</v>
      </c>
    </row>
    <row r="542" spans="1:11" x14ac:dyDescent="0.25">
      <c r="A542" s="78"/>
      <c r="B542" s="78"/>
      <c r="C542" s="78"/>
      <c r="D542" s="81"/>
      <c r="E542" s="81"/>
      <c r="F542" s="85"/>
      <c r="G542" s="78"/>
      <c r="H542" s="79"/>
      <c r="I542" s="78"/>
      <c r="J542" s="86"/>
      <c r="K542" s="108">
        <f t="shared" si="14"/>
        <v>0</v>
      </c>
    </row>
    <row r="543" spans="1:11" x14ac:dyDescent="0.25">
      <c r="A543" s="78"/>
      <c r="B543" s="78"/>
      <c r="C543" s="78"/>
      <c r="D543" s="81"/>
      <c r="E543" s="81"/>
      <c r="F543" s="85"/>
      <c r="G543" s="78"/>
      <c r="H543" s="79"/>
      <c r="I543" s="78"/>
      <c r="J543" s="86"/>
      <c r="K543" s="108">
        <f t="shared" si="14"/>
        <v>0</v>
      </c>
    </row>
    <row r="544" spans="1:11" x14ac:dyDescent="0.25">
      <c r="A544" s="78"/>
      <c r="B544" s="78"/>
      <c r="C544" s="78"/>
      <c r="D544" s="81"/>
      <c r="E544" s="81"/>
      <c r="F544" s="85"/>
      <c r="G544" s="78"/>
      <c r="H544" s="79"/>
      <c r="I544" s="78"/>
      <c r="J544" s="86"/>
      <c r="K544" s="108">
        <f t="shared" si="14"/>
        <v>0</v>
      </c>
    </row>
    <row r="545" spans="1:11" x14ac:dyDescent="0.25">
      <c r="A545" s="78"/>
      <c r="B545" s="78"/>
      <c r="C545" s="78"/>
      <c r="D545" s="81"/>
      <c r="E545" s="81"/>
      <c r="F545" s="85"/>
      <c r="G545" s="78"/>
      <c r="H545" s="79"/>
      <c r="I545" s="78"/>
      <c r="J545" s="86"/>
      <c r="K545" s="108">
        <f t="shared" si="14"/>
        <v>0</v>
      </c>
    </row>
    <row r="546" spans="1:11" x14ac:dyDescent="0.25">
      <c r="A546" s="78"/>
      <c r="B546" s="78"/>
      <c r="C546" s="78"/>
      <c r="D546" s="81"/>
      <c r="E546" s="81"/>
      <c r="F546" s="85"/>
      <c r="G546" s="78"/>
      <c r="H546" s="79"/>
      <c r="I546" s="78"/>
      <c r="J546" s="86"/>
      <c r="K546" s="108">
        <f t="shared" si="14"/>
        <v>0</v>
      </c>
    </row>
    <row r="547" spans="1:11" x14ac:dyDescent="0.25">
      <c r="A547" s="78"/>
      <c r="B547" s="78"/>
      <c r="C547" s="78"/>
      <c r="D547" s="81"/>
      <c r="E547" s="81"/>
      <c r="F547" s="85"/>
      <c r="G547" s="78"/>
      <c r="H547" s="79"/>
      <c r="I547" s="78"/>
      <c r="J547" s="86"/>
      <c r="K547" s="108">
        <f t="shared" si="14"/>
        <v>0</v>
      </c>
    </row>
    <row r="548" spans="1:11" x14ac:dyDescent="0.25">
      <c r="A548" s="78"/>
      <c r="B548" s="78"/>
      <c r="C548" s="78"/>
      <c r="D548" s="81"/>
      <c r="E548" s="81"/>
      <c r="F548" s="85"/>
      <c r="G548" s="78"/>
      <c r="H548" s="79"/>
      <c r="I548" s="78"/>
      <c r="J548" s="86"/>
      <c r="K548" s="108">
        <f t="shared" si="14"/>
        <v>0</v>
      </c>
    </row>
    <row r="549" spans="1:11" x14ac:dyDescent="0.25">
      <c r="A549" s="78"/>
      <c r="B549" s="78"/>
      <c r="C549" s="78"/>
      <c r="D549" s="81"/>
      <c r="E549" s="81"/>
      <c r="F549" s="85"/>
      <c r="G549" s="78"/>
      <c r="H549" s="79"/>
      <c r="I549" s="78"/>
      <c r="J549" s="86"/>
      <c r="K549" s="108">
        <f t="shared" si="14"/>
        <v>0</v>
      </c>
    </row>
    <row r="550" spans="1:11" x14ac:dyDescent="0.25">
      <c r="A550" s="78"/>
      <c r="B550" s="78"/>
      <c r="C550" s="78"/>
      <c r="D550" s="81"/>
      <c r="E550" s="81"/>
      <c r="F550" s="85"/>
      <c r="G550" s="78"/>
      <c r="H550" s="79"/>
      <c r="I550" s="78"/>
      <c r="J550" s="86"/>
      <c r="K550" s="108">
        <f t="shared" si="14"/>
        <v>0</v>
      </c>
    </row>
    <row r="551" spans="1:11" x14ac:dyDescent="0.25">
      <c r="A551" s="78"/>
      <c r="B551" s="78"/>
      <c r="C551" s="78"/>
      <c r="D551" s="81"/>
      <c r="E551" s="81"/>
      <c r="F551" s="85"/>
      <c r="G551" s="78"/>
      <c r="H551" s="79"/>
      <c r="I551" s="78"/>
      <c r="J551" s="86"/>
      <c r="K551" s="108">
        <f t="shared" si="14"/>
        <v>0</v>
      </c>
    </row>
    <row r="552" spans="1:11" x14ac:dyDescent="0.25">
      <c r="A552" s="78"/>
      <c r="B552" s="78"/>
      <c r="C552" s="78"/>
      <c r="D552" s="81"/>
      <c r="E552" s="81"/>
      <c r="F552" s="85"/>
      <c r="G552" s="78"/>
      <c r="H552" s="79"/>
      <c r="I552" s="78"/>
      <c r="J552" s="86"/>
      <c r="K552" s="108">
        <f t="shared" si="14"/>
        <v>0</v>
      </c>
    </row>
    <row r="553" spans="1:11" x14ac:dyDescent="0.25">
      <c r="A553" s="78"/>
      <c r="B553" s="78"/>
      <c r="C553" s="78"/>
      <c r="D553" s="81"/>
      <c r="E553" s="81"/>
      <c r="F553" s="85"/>
      <c r="G553" s="78"/>
      <c r="H553" s="79"/>
      <c r="I553" s="78"/>
      <c r="J553" s="86"/>
      <c r="K553" s="108">
        <f t="shared" si="14"/>
        <v>0</v>
      </c>
    </row>
    <row r="554" spans="1:11" x14ac:dyDescent="0.25">
      <c r="A554" s="78"/>
      <c r="B554" s="78"/>
      <c r="C554" s="78"/>
      <c r="D554" s="81"/>
      <c r="E554" s="81"/>
      <c r="F554" s="85"/>
      <c r="G554" s="78"/>
      <c r="H554" s="79"/>
      <c r="I554" s="78"/>
      <c r="J554" s="86"/>
      <c r="K554" s="108">
        <f t="shared" si="14"/>
        <v>0</v>
      </c>
    </row>
    <row r="555" spans="1:11" x14ac:dyDescent="0.25">
      <c r="A555" s="78"/>
      <c r="B555" s="78"/>
      <c r="C555" s="78"/>
      <c r="D555" s="81"/>
      <c r="E555" s="81"/>
      <c r="F555" s="85"/>
      <c r="G555" s="78"/>
      <c r="H555" s="79"/>
      <c r="I555" s="78"/>
      <c r="J555" s="86"/>
      <c r="K555" s="108">
        <f t="shared" si="14"/>
        <v>0</v>
      </c>
    </row>
    <row r="556" spans="1:11" x14ac:dyDescent="0.25">
      <c r="A556" s="78"/>
      <c r="B556" s="78"/>
      <c r="C556" s="78"/>
      <c r="D556" s="81"/>
      <c r="E556" s="81"/>
      <c r="F556" s="85"/>
      <c r="G556" s="78"/>
      <c r="H556" s="79"/>
      <c r="I556" s="78"/>
      <c r="J556" s="86"/>
      <c r="K556" s="108">
        <f t="shared" si="14"/>
        <v>0</v>
      </c>
    </row>
    <row r="557" spans="1:11" x14ac:dyDescent="0.25">
      <c r="A557" s="78"/>
      <c r="B557" s="78"/>
      <c r="C557" s="78"/>
      <c r="D557" s="81"/>
      <c r="E557" s="81"/>
      <c r="F557" s="85"/>
      <c r="G557" s="78"/>
      <c r="H557" s="79"/>
      <c r="I557" s="78"/>
      <c r="J557" s="86"/>
      <c r="K557" s="108">
        <f t="shared" si="14"/>
        <v>0</v>
      </c>
    </row>
    <row r="558" spans="1:11" x14ac:dyDescent="0.25">
      <c r="A558" s="78"/>
      <c r="B558" s="78"/>
      <c r="C558" s="78"/>
      <c r="D558" s="81"/>
      <c r="E558" s="81"/>
      <c r="F558" s="85"/>
      <c r="G558" s="78"/>
      <c r="H558" s="79"/>
      <c r="I558" s="78"/>
      <c r="J558" s="86"/>
      <c r="K558" s="108">
        <f t="shared" si="14"/>
        <v>0</v>
      </c>
    </row>
    <row r="559" spans="1:11" x14ac:dyDescent="0.25">
      <c r="A559" s="78"/>
      <c r="B559" s="78"/>
      <c r="C559" s="78"/>
      <c r="D559" s="81"/>
      <c r="E559" s="81"/>
      <c r="F559" s="85"/>
      <c r="G559" s="78"/>
      <c r="H559" s="79"/>
      <c r="I559" s="78"/>
      <c r="J559" s="86"/>
      <c r="K559" s="108">
        <f t="shared" si="14"/>
        <v>0</v>
      </c>
    </row>
    <row r="560" spans="1:11" x14ac:dyDescent="0.25">
      <c r="A560" s="78"/>
      <c r="B560" s="78"/>
      <c r="C560" s="78"/>
      <c r="D560" s="81"/>
      <c r="E560" s="81"/>
      <c r="F560" s="85"/>
      <c r="G560" s="78"/>
      <c r="H560" s="79"/>
      <c r="I560" s="78"/>
      <c r="J560" s="86"/>
      <c r="K560" s="108">
        <f t="shared" si="14"/>
        <v>0</v>
      </c>
    </row>
    <row r="561" spans="1:11" x14ac:dyDescent="0.25">
      <c r="A561" s="78"/>
      <c r="B561" s="78"/>
      <c r="C561" s="78"/>
      <c r="D561" s="81"/>
      <c r="E561" s="81"/>
      <c r="F561" s="85"/>
      <c r="G561" s="78"/>
      <c r="H561" s="79"/>
      <c r="I561" s="78"/>
      <c r="J561" s="86"/>
      <c r="K561" s="108">
        <f t="shared" si="14"/>
        <v>0</v>
      </c>
    </row>
    <row r="562" spans="1:11" x14ac:dyDescent="0.25">
      <c r="A562" s="78"/>
      <c r="B562" s="78"/>
      <c r="C562" s="78"/>
      <c r="D562" s="81"/>
      <c r="E562" s="81"/>
      <c r="F562" s="85"/>
      <c r="G562" s="78"/>
      <c r="H562" s="79"/>
      <c r="I562" s="78"/>
      <c r="J562" s="86"/>
      <c r="K562" s="108">
        <f t="shared" si="14"/>
        <v>0</v>
      </c>
    </row>
    <row r="563" spans="1:11" x14ac:dyDescent="0.25">
      <c r="A563" s="78"/>
      <c r="B563" s="78"/>
      <c r="C563" s="78"/>
      <c r="D563" s="81"/>
      <c r="E563" s="81"/>
      <c r="F563" s="85"/>
      <c r="G563" s="78"/>
      <c r="H563" s="79"/>
      <c r="I563" s="78"/>
      <c r="J563" s="86"/>
      <c r="K563" s="108">
        <f t="shared" si="14"/>
        <v>0</v>
      </c>
    </row>
    <row r="564" spans="1:11" x14ac:dyDescent="0.25">
      <c r="A564" s="78"/>
      <c r="B564" s="78"/>
      <c r="C564" s="78"/>
      <c r="D564" s="81"/>
      <c r="E564" s="81"/>
      <c r="F564" s="85"/>
      <c r="G564" s="78"/>
      <c r="H564" s="79"/>
      <c r="I564" s="78"/>
      <c r="J564" s="86"/>
      <c r="K564" s="108">
        <f t="shared" si="14"/>
        <v>0</v>
      </c>
    </row>
    <row r="565" spans="1:11" x14ac:dyDescent="0.25">
      <c r="A565" s="78"/>
      <c r="B565" s="78"/>
      <c r="C565" s="78"/>
      <c r="D565" s="81"/>
      <c r="E565" s="81"/>
      <c r="F565" s="85"/>
      <c r="G565" s="78"/>
      <c r="H565" s="79"/>
      <c r="I565" s="78"/>
      <c r="J565" s="86"/>
      <c r="K565" s="108">
        <f t="shared" si="14"/>
        <v>0</v>
      </c>
    </row>
    <row r="566" spans="1:11" x14ac:dyDescent="0.25">
      <c r="A566" s="78"/>
      <c r="B566" s="78"/>
      <c r="C566" s="78"/>
      <c r="D566" s="81"/>
      <c r="E566" s="81"/>
      <c r="F566" s="85"/>
      <c r="G566" s="78"/>
      <c r="H566" s="79"/>
      <c r="I566" s="78"/>
      <c r="J566" s="86"/>
      <c r="K566" s="108">
        <f t="shared" si="14"/>
        <v>0</v>
      </c>
    </row>
    <row r="567" spans="1:11" x14ac:dyDescent="0.25">
      <c r="A567" s="78"/>
      <c r="B567" s="78"/>
      <c r="C567" s="78"/>
      <c r="D567" s="81"/>
      <c r="E567" s="81"/>
      <c r="F567" s="85"/>
      <c r="G567" s="78"/>
      <c r="H567" s="79"/>
      <c r="I567" s="78"/>
      <c r="J567" s="86"/>
      <c r="K567" s="108">
        <f t="shared" si="14"/>
        <v>0</v>
      </c>
    </row>
    <row r="568" spans="1:11" x14ac:dyDescent="0.25">
      <c r="A568" s="78"/>
      <c r="B568" s="78"/>
      <c r="C568" s="78"/>
      <c r="D568" s="81"/>
      <c r="E568" s="81"/>
      <c r="F568" s="85"/>
      <c r="G568" s="78"/>
      <c r="H568" s="79"/>
      <c r="I568" s="78"/>
      <c r="J568" s="86"/>
      <c r="K568" s="108">
        <f t="shared" si="14"/>
        <v>0</v>
      </c>
    </row>
    <row r="569" spans="1:11" x14ac:dyDescent="0.25">
      <c r="A569" s="78"/>
      <c r="B569" s="78"/>
      <c r="C569" s="78"/>
      <c r="D569" s="81"/>
      <c r="E569" s="81"/>
      <c r="F569" s="85"/>
      <c r="G569" s="78"/>
      <c r="H569" s="79"/>
      <c r="I569" s="78"/>
      <c r="J569" s="86"/>
      <c r="K569" s="108">
        <f t="shared" si="14"/>
        <v>0</v>
      </c>
    </row>
    <row r="570" spans="1:11" x14ac:dyDescent="0.25">
      <c r="A570" s="78"/>
      <c r="B570" s="78"/>
      <c r="C570" s="78"/>
      <c r="D570" s="81"/>
      <c r="E570" s="81"/>
      <c r="F570" s="85"/>
      <c r="G570" s="78"/>
      <c r="H570" s="79"/>
      <c r="I570" s="78"/>
      <c r="J570" s="86"/>
      <c r="K570" s="108">
        <f t="shared" si="14"/>
        <v>0</v>
      </c>
    </row>
    <row r="571" spans="1:11" x14ac:dyDescent="0.25">
      <c r="A571" s="78"/>
      <c r="B571" s="78"/>
      <c r="C571" s="78"/>
      <c r="D571" s="81"/>
      <c r="E571" s="81"/>
      <c r="F571" s="85"/>
      <c r="G571" s="78"/>
      <c r="H571" s="79"/>
      <c r="I571" s="78"/>
      <c r="J571" s="86"/>
      <c r="K571" s="108">
        <f t="shared" si="14"/>
        <v>0</v>
      </c>
    </row>
    <row r="572" spans="1:11" x14ac:dyDescent="0.25">
      <c r="A572" s="78"/>
      <c r="B572" s="78"/>
      <c r="C572" s="78"/>
      <c r="D572" s="81"/>
      <c r="E572" s="81"/>
      <c r="F572" s="85"/>
      <c r="G572" s="78"/>
      <c r="H572" s="79"/>
      <c r="I572" s="78"/>
      <c r="J572" s="86"/>
      <c r="K572" s="108">
        <f t="shared" si="14"/>
        <v>0</v>
      </c>
    </row>
    <row r="573" spans="1:11" x14ac:dyDescent="0.25">
      <c r="A573" s="78"/>
      <c r="B573" s="78"/>
      <c r="C573" s="78"/>
      <c r="D573" s="81"/>
      <c r="E573" s="81"/>
      <c r="F573" s="85"/>
      <c r="G573" s="78"/>
      <c r="H573" s="79"/>
      <c r="I573" s="78"/>
      <c r="J573" s="86"/>
      <c r="K573" s="108">
        <f t="shared" si="14"/>
        <v>0</v>
      </c>
    </row>
    <row r="574" spans="1:11" x14ac:dyDescent="0.25">
      <c r="A574" s="78"/>
      <c r="B574" s="78"/>
      <c r="C574" s="78"/>
      <c r="D574" s="81"/>
      <c r="E574" s="81"/>
      <c r="F574" s="85"/>
      <c r="G574" s="78"/>
      <c r="H574" s="79"/>
      <c r="I574" s="78"/>
      <c r="J574" s="86"/>
      <c r="K574" s="108">
        <f t="shared" si="14"/>
        <v>0</v>
      </c>
    </row>
    <row r="575" spans="1:11" x14ac:dyDescent="0.25">
      <c r="A575" s="78"/>
      <c r="B575" s="78"/>
      <c r="C575" s="78"/>
      <c r="D575" s="81"/>
      <c r="E575" s="81"/>
      <c r="F575" s="85"/>
      <c r="G575" s="78"/>
      <c r="H575" s="79"/>
      <c r="I575" s="78"/>
      <c r="J575" s="86"/>
      <c r="K575" s="108">
        <f t="shared" si="14"/>
        <v>0</v>
      </c>
    </row>
    <row r="576" spans="1:11" x14ac:dyDescent="0.25">
      <c r="A576" s="78"/>
      <c r="B576" s="78"/>
      <c r="C576" s="78"/>
      <c r="D576" s="81"/>
      <c r="E576" s="81"/>
      <c r="F576" s="85"/>
      <c r="G576" s="78"/>
      <c r="H576" s="79"/>
      <c r="I576" s="78"/>
      <c r="J576" s="86"/>
      <c r="K576" s="108">
        <f t="shared" si="14"/>
        <v>0</v>
      </c>
    </row>
    <row r="577" spans="1:11" x14ac:dyDescent="0.25">
      <c r="A577" s="78"/>
      <c r="B577" s="78"/>
      <c r="C577" s="78"/>
      <c r="D577" s="81"/>
      <c r="E577" s="81"/>
      <c r="F577" s="85"/>
      <c r="G577" s="78"/>
      <c r="H577" s="79"/>
      <c r="I577" s="78"/>
      <c r="J577" s="86"/>
      <c r="K577" s="108">
        <f t="shared" si="14"/>
        <v>0</v>
      </c>
    </row>
    <row r="578" spans="1:11" x14ac:dyDescent="0.25">
      <c r="A578" s="78"/>
      <c r="B578" s="78"/>
      <c r="C578" s="78"/>
      <c r="D578" s="81"/>
      <c r="E578" s="81"/>
      <c r="F578" s="85"/>
      <c r="G578" s="78"/>
      <c r="H578" s="79"/>
      <c r="I578" s="78"/>
      <c r="J578" s="86"/>
      <c r="K578" s="108">
        <f t="shared" ref="K578:K641" si="15">COUNTIF($G$2:$G$1201,G578)</f>
        <v>0</v>
      </c>
    </row>
    <row r="579" spans="1:11" x14ac:dyDescent="0.25">
      <c r="A579" s="78"/>
      <c r="B579" s="78"/>
      <c r="C579" s="78"/>
      <c r="D579" s="81"/>
      <c r="E579" s="81"/>
      <c r="F579" s="85"/>
      <c r="G579" s="78"/>
      <c r="H579" s="79"/>
      <c r="I579" s="78"/>
      <c r="J579" s="86"/>
      <c r="K579" s="108">
        <f t="shared" si="15"/>
        <v>0</v>
      </c>
    </row>
    <row r="580" spans="1:11" x14ac:dyDescent="0.25">
      <c r="A580" s="78"/>
      <c r="B580" s="78"/>
      <c r="C580" s="78"/>
      <c r="D580" s="81"/>
      <c r="E580" s="81"/>
      <c r="F580" s="85"/>
      <c r="G580" s="78"/>
      <c r="H580" s="79"/>
      <c r="I580" s="78"/>
      <c r="J580" s="86"/>
      <c r="K580" s="108">
        <f t="shared" si="15"/>
        <v>0</v>
      </c>
    </row>
    <row r="581" spans="1:11" x14ac:dyDescent="0.25">
      <c r="A581" s="78"/>
      <c r="B581" s="78"/>
      <c r="C581" s="78"/>
      <c r="D581" s="81"/>
      <c r="E581" s="81"/>
      <c r="F581" s="85"/>
      <c r="G581" s="78"/>
      <c r="H581" s="79"/>
      <c r="I581" s="78"/>
      <c r="J581" s="86"/>
      <c r="K581" s="108">
        <f t="shared" si="15"/>
        <v>0</v>
      </c>
    </row>
    <row r="582" spans="1:11" x14ac:dyDescent="0.25">
      <c r="A582" s="78"/>
      <c r="B582" s="78"/>
      <c r="C582" s="78"/>
      <c r="D582" s="81"/>
      <c r="E582" s="81"/>
      <c r="F582" s="85"/>
      <c r="G582" s="78"/>
      <c r="H582" s="79"/>
      <c r="I582" s="78"/>
      <c r="J582" s="86"/>
      <c r="K582" s="108">
        <f t="shared" si="15"/>
        <v>0</v>
      </c>
    </row>
    <row r="583" spans="1:11" x14ac:dyDescent="0.25">
      <c r="A583" s="78"/>
      <c r="B583" s="78"/>
      <c r="C583" s="78"/>
      <c r="D583" s="81"/>
      <c r="E583" s="81"/>
      <c r="F583" s="85"/>
      <c r="G583" s="78"/>
      <c r="H583" s="79"/>
      <c r="I583" s="78"/>
      <c r="J583" s="86"/>
      <c r="K583" s="108">
        <f t="shared" si="15"/>
        <v>0</v>
      </c>
    </row>
    <row r="584" spans="1:11" x14ac:dyDescent="0.25">
      <c r="A584" s="78"/>
      <c r="B584" s="78"/>
      <c r="C584" s="78"/>
      <c r="D584" s="81"/>
      <c r="E584" s="81"/>
      <c r="F584" s="85"/>
      <c r="G584" s="78"/>
      <c r="H584" s="79"/>
      <c r="I584" s="78"/>
      <c r="J584" s="86"/>
      <c r="K584" s="108">
        <f t="shared" si="15"/>
        <v>0</v>
      </c>
    </row>
    <row r="585" spans="1:11" x14ac:dyDescent="0.25">
      <c r="A585" s="78"/>
      <c r="B585" s="78"/>
      <c r="C585" s="78"/>
      <c r="D585" s="81"/>
      <c r="E585" s="81"/>
      <c r="F585" s="85"/>
      <c r="G585" s="78"/>
      <c r="H585" s="79"/>
      <c r="I585" s="78"/>
      <c r="J585" s="86"/>
      <c r="K585" s="108">
        <f t="shared" si="15"/>
        <v>0</v>
      </c>
    </row>
    <row r="586" spans="1:11" x14ac:dyDescent="0.25">
      <c r="A586" s="78"/>
      <c r="B586" s="78"/>
      <c r="C586" s="78"/>
      <c r="D586" s="81"/>
      <c r="E586" s="81"/>
      <c r="F586" s="85"/>
      <c r="G586" s="78"/>
      <c r="H586" s="79"/>
      <c r="I586" s="78"/>
      <c r="J586" s="86"/>
      <c r="K586" s="108">
        <f t="shared" si="15"/>
        <v>0</v>
      </c>
    </row>
    <row r="587" spans="1:11" x14ac:dyDescent="0.25">
      <c r="A587" s="78"/>
      <c r="B587" s="78"/>
      <c r="C587" s="78"/>
      <c r="D587" s="81"/>
      <c r="E587" s="81"/>
      <c r="F587" s="85"/>
      <c r="G587" s="78"/>
      <c r="H587" s="79"/>
      <c r="I587" s="78"/>
      <c r="J587" s="86"/>
      <c r="K587" s="108">
        <f t="shared" si="15"/>
        <v>0</v>
      </c>
    </row>
    <row r="588" spans="1:11" x14ac:dyDescent="0.25">
      <c r="A588" s="78"/>
      <c r="B588" s="78"/>
      <c r="C588" s="78"/>
      <c r="D588" s="81"/>
      <c r="E588" s="81"/>
      <c r="F588" s="85"/>
      <c r="G588" s="78"/>
      <c r="H588" s="79"/>
      <c r="I588" s="78"/>
      <c r="J588" s="86"/>
      <c r="K588" s="108">
        <f t="shared" si="15"/>
        <v>0</v>
      </c>
    </row>
    <row r="589" spans="1:11" x14ac:dyDescent="0.25">
      <c r="A589" s="78"/>
      <c r="B589" s="78"/>
      <c r="C589" s="78"/>
      <c r="D589" s="81"/>
      <c r="E589" s="81"/>
      <c r="F589" s="85"/>
      <c r="G589" s="78"/>
      <c r="H589" s="79"/>
      <c r="I589" s="78"/>
      <c r="J589" s="86"/>
      <c r="K589" s="108">
        <f t="shared" si="15"/>
        <v>0</v>
      </c>
    </row>
    <row r="590" spans="1:11" x14ac:dyDescent="0.25">
      <c r="A590" s="78"/>
      <c r="B590" s="78"/>
      <c r="C590" s="78"/>
      <c r="D590" s="81"/>
      <c r="E590" s="81"/>
      <c r="F590" s="85"/>
      <c r="G590" s="78"/>
      <c r="H590" s="79"/>
      <c r="I590" s="78"/>
      <c r="J590" s="86"/>
      <c r="K590" s="108">
        <f t="shared" si="15"/>
        <v>0</v>
      </c>
    </row>
    <row r="591" spans="1:11" x14ac:dyDescent="0.25">
      <c r="A591" s="78"/>
      <c r="B591" s="78"/>
      <c r="C591" s="78"/>
      <c r="D591" s="81"/>
      <c r="E591" s="81"/>
      <c r="F591" s="85"/>
      <c r="G591" s="78"/>
      <c r="H591" s="79"/>
      <c r="I591" s="78"/>
      <c r="J591" s="86"/>
      <c r="K591" s="108">
        <f t="shared" si="15"/>
        <v>0</v>
      </c>
    </row>
    <row r="592" spans="1:11" x14ac:dyDescent="0.25">
      <c r="A592" s="78"/>
      <c r="B592" s="78"/>
      <c r="C592" s="78"/>
      <c r="D592" s="81"/>
      <c r="E592" s="81"/>
      <c r="F592" s="85"/>
      <c r="G592" s="78"/>
      <c r="H592" s="79"/>
      <c r="I592" s="78"/>
      <c r="J592" s="86"/>
      <c r="K592" s="108">
        <f t="shared" si="15"/>
        <v>0</v>
      </c>
    </row>
    <row r="593" spans="1:11" x14ac:dyDescent="0.25">
      <c r="A593" s="78"/>
      <c r="B593" s="78"/>
      <c r="C593" s="78"/>
      <c r="D593" s="81"/>
      <c r="E593" s="81"/>
      <c r="F593" s="85"/>
      <c r="G593" s="78"/>
      <c r="H593" s="79"/>
      <c r="I593" s="78"/>
      <c r="J593" s="86"/>
      <c r="K593" s="108">
        <f t="shared" si="15"/>
        <v>0</v>
      </c>
    </row>
    <row r="594" spans="1:11" x14ac:dyDescent="0.25">
      <c r="A594" s="78"/>
      <c r="B594" s="78"/>
      <c r="C594" s="78"/>
      <c r="D594" s="81"/>
      <c r="E594" s="81"/>
      <c r="F594" s="85"/>
      <c r="G594" s="78"/>
      <c r="H594" s="79"/>
      <c r="I594" s="78"/>
      <c r="J594" s="86"/>
      <c r="K594" s="108">
        <f t="shared" si="15"/>
        <v>0</v>
      </c>
    </row>
    <row r="595" spans="1:11" x14ac:dyDescent="0.25">
      <c r="A595" s="78"/>
      <c r="B595" s="78"/>
      <c r="C595" s="78"/>
      <c r="D595" s="81"/>
      <c r="E595" s="81"/>
      <c r="F595" s="85"/>
      <c r="G595" s="78"/>
      <c r="H595" s="79"/>
      <c r="I595" s="78"/>
      <c r="J595" s="86"/>
      <c r="K595" s="108">
        <f t="shared" si="15"/>
        <v>0</v>
      </c>
    </row>
    <row r="596" spans="1:11" x14ac:dyDescent="0.25">
      <c r="A596" s="78"/>
      <c r="B596" s="78"/>
      <c r="C596" s="78"/>
      <c r="D596" s="81"/>
      <c r="E596" s="81"/>
      <c r="F596" s="85"/>
      <c r="G596" s="78"/>
      <c r="H596" s="79"/>
      <c r="I596" s="78"/>
      <c r="J596" s="86"/>
      <c r="K596" s="108">
        <f t="shared" si="15"/>
        <v>0</v>
      </c>
    </row>
    <row r="597" spans="1:11" x14ac:dyDescent="0.25">
      <c r="A597" s="78"/>
      <c r="B597" s="78"/>
      <c r="C597" s="78"/>
      <c r="D597" s="81"/>
      <c r="E597" s="81"/>
      <c r="F597" s="85"/>
      <c r="G597" s="78"/>
      <c r="H597" s="79"/>
      <c r="I597" s="78"/>
      <c r="J597" s="86"/>
      <c r="K597" s="108">
        <f t="shared" si="15"/>
        <v>0</v>
      </c>
    </row>
    <row r="598" spans="1:11" x14ac:dyDescent="0.25">
      <c r="A598" s="78"/>
      <c r="B598" s="78"/>
      <c r="C598" s="78"/>
      <c r="D598" s="81"/>
      <c r="E598" s="81"/>
      <c r="F598" s="85"/>
      <c r="G598" s="78"/>
      <c r="H598" s="79"/>
      <c r="I598" s="78"/>
      <c r="J598" s="86"/>
      <c r="K598" s="108">
        <f t="shared" si="15"/>
        <v>0</v>
      </c>
    </row>
    <row r="599" spans="1:11" x14ac:dyDescent="0.25">
      <c r="A599" s="78"/>
      <c r="B599" s="78"/>
      <c r="C599" s="78"/>
      <c r="D599" s="81"/>
      <c r="E599" s="81"/>
      <c r="F599" s="85"/>
      <c r="G599" s="78"/>
      <c r="H599" s="79"/>
      <c r="I599" s="78"/>
      <c r="J599" s="86"/>
      <c r="K599" s="108">
        <f t="shared" si="15"/>
        <v>0</v>
      </c>
    </row>
    <row r="600" spans="1:11" x14ac:dyDescent="0.25">
      <c r="A600" s="78"/>
      <c r="B600" s="78"/>
      <c r="C600" s="78"/>
      <c r="D600" s="81"/>
      <c r="E600" s="81"/>
      <c r="F600" s="85"/>
      <c r="G600" s="78"/>
      <c r="H600" s="79"/>
      <c r="I600" s="78"/>
      <c r="J600" s="86"/>
      <c r="K600" s="108">
        <f t="shared" si="15"/>
        <v>0</v>
      </c>
    </row>
    <row r="601" spans="1:11" x14ac:dyDescent="0.25">
      <c r="A601" s="78"/>
      <c r="B601" s="78"/>
      <c r="C601" s="78"/>
      <c r="D601" s="81"/>
      <c r="E601" s="81"/>
      <c r="F601" s="85"/>
      <c r="G601" s="78"/>
      <c r="H601" s="79"/>
      <c r="I601" s="78"/>
      <c r="J601" s="86"/>
      <c r="K601" s="108">
        <f t="shared" si="15"/>
        <v>0</v>
      </c>
    </row>
    <row r="602" spans="1:11" x14ac:dyDescent="0.25">
      <c r="A602" s="78"/>
      <c r="B602" s="78"/>
      <c r="C602" s="78"/>
      <c r="D602" s="81"/>
      <c r="E602" s="81"/>
      <c r="F602" s="85"/>
      <c r="G602" s="78"/>
      <c r="H602" s="79"/>
      <c r="I602" s="78"/>
      <c r="J602" s="86"/>
      <c r="K602" s="108">
        <f t="shared" si="15"/>
        <v>0</v>
      </c>
    </row>
    <row r="603" spans="1:11" x14ac:dyDescent="0.25">
      <c r="A603" s="78"/>
      <c r="B603" s="78"/>
      <c r="C603" s="78"/>
      <c r="D603" s="81"/>
      <c r="E603" s="81"/>
      <c r="F603" s="85"/>
      <c r="G603" s="78"/>
      <c r="H603" s="79"/>
      <c r="I603" s="78"/>
      <c r="J603" s="86"/>
      <c r="K603" s="108">
        <f t="shared" si="15"/>
        <v>0</v>
      </c>
    </row>
    <row r="604" spans="1:11" x14ac:dyDescent="0.25">
      <c r="A604" s="78"/>
      <c r="B604" s="78"/>
      <c r="C604" s="78"/>
      <c r="D604" s="81"/>
      <c r="E604" s="81"/>
      <c r="F604" s="85"/>
      <c r="G604" s="78"/>
      <c r="H604" s="79"/>
      <c r="I604" s="78"/>
      <c r="J604" s="86"/>
      <c r="K604" s="108">
        <f t="shared" si="15"/>
        <v>0</v>
      </c>
    </row>
    <row r="605" spans="1:11" x14ac:dyDescent="0.25">
      <c r="A605" s="78"/>
      <c r="B605" s="78"/>
      <c r="C605" s="78"/>
      <c r="D605" s="81"/>
      <c r="E605" s="81"/>
      <c r="F605" s="85"/>
      <c r="G605" s="78"/>
      <c r="H605" s="79"/>
      <c r="I605" s="78"/>
      <c r="J605" s="86"/>
      <c r="K605" s="108">
        <f t="shared" si="15"/>
        <v>0</v>
      </c>
    </row>
    <row r="606" spans="1:11" x14ac:dyDescent="0.25">
      <c r="A606" s="78"/>
      <c r="B606" s="78"/>
      <c r="C606" s="78"/>
      <c r="D606" s="81"/>
      <c r="E606" s="81"/>
      <c r="F606" s="85"/>
      <c r="G606" s="78"/>
      <c r="H606" s="79"/>
      <c r="I606" s="78"/>
      <c r="J606" s="86"/>
      <c r="K606" s="108">
        <f t="shared" si="15"/>
        <v>0</v>
      </c>
    </row>
    <row r="607" spans="1:11" x14ac:dyDescent="0.25">
      <c r="A607" s="78"/>
      <c r="B607" s="78"/>
      <c r="C607" s="78"/>
      <c r="D607" s="81"/>
      <c r="E607" s="81"/>
      <c r="F607" s="85"/>
      <c r="G607" s="78"/>
      <c r="H607" s="79"/>
      <c r="I607" s="78"/>
      <c r="J607" s="86"/>
      <c r="K607" s="108">
        <f t="shared" si="15"/>
        <v>0</v>
      </c>
    </row>
    <row r="608" spans="1:11" x14ac:dyDescent="0.25">
      <c r="A608" s="78"/>
      <c r="B608" s="78"/>
      <c r="C608" s="78"/>
      <c r="D608" s="81"/>
      <c r="E608" s="81"/>
      <c r="F608" s="85"/>
      <c r="G608" s="78"/>
      <c r="H608" s="79"/>
      <c r="I608" s="78"/>
      <c r="J608" s="86"/>
      <c r="K608" s="108">
        <f t="shared" si="15"/>
        <v>0</v>
      </c>
    </row>
    <row r="609" spans="1:11" x14ac:dyDescent="0.25">
      <c r="A609" s="78"/>
      <c r="B609" s="78"/>
      <c r="C609" s="78"/>
      <c r="D609" s="81"/>
      <c r="E609" s="81"/>
      <c r="F609" s="85"/>
      <c r="G609" s="78"/>
      <c r="H609" s="79"/>
      <c r="I609" s="78"/>
      <c r="J609" s="86"/>
      <c r="K609" s="108">
        <f t="shared" si="15"/>
        <v>0</v>
      </c>
    </row>
    <row r="610" spans="1:11" x14ac:dyDescent="0.25">
      <c r="A610" s="78"/>
      <c r="B610" s="78"/>
      <c r="C610" s="78"/>
      <c r="D610" s="81"/>
      <c r="E610" s="81"/>
      <c r="F610" s="85"/>
      <c r="G610" s="78"/>
      <c r="H610" s="79"/>
      <c r="I610" s="78"/>
      <c r="J610" s="86"/>
      <c r="K610" s="108">
        <f t="shared" si="15"/>
        <v>0</v>
      </c>
    </row>
    <row r="611" spans="1:11" x14ac:dyDescent="0.25">
      <c r="A611" s="78"/>
      <c r="B611" s="78"/>
      <c r="C611" s="78"/>
      <c r="D611" s="81"/>
      <c r="E611" s="81"/>
      <c r="F611" s="85"/>
      <c r="G611" s="78"/>
      <c r="H611" s="79"/>
      <c r="I611" s="78"/>
      <c r="J611" s="86"/>
      <c r="K611" s="108">
        <f t="shared" si="15"/>
        <v>0</v>
      </c>
    </row>
    <row r="612" spans="1:11" x14ac:dyDescent="0.25">
      <c r="A612" s="78"/>
      <c r="B612" s="78"/>
      <c r="C612" s="78"/>
      <c r="D612" s="81"/>
      <c r="E612" s="81"/>
      <c r="F612" s="85"/>
      <c r="G612" s="78"/>
      <c r="H612" s="79"/>
      <c r="I612" s="78"/>
      <c r="J612" s="86"/>
      <c r="K612" s="108">
        <f t="shared" si="15"/>
        <v>0</v>
      </c>
    </row>
    <row r="613" spans="1:11" x14ac:dyDescent="0.25">
      <c r="A613" s="78"/>
      <c r="B613" s="78"/>
      <c r="C613" s="78"/>
      <c r="D613" s="81"/>
      <c r="E613" s="81"/>
      <c r="F613" s="85"/>
      <c r="G613" s="78"/>
      <c r="H613" s="79"/>
      <c r="I613" s="78"/>
      <c r="J613" s="86"/>
      <c r="K613" s="108">
        <f t="shared" si="15"/>
        <v>0</v>
      </c>
    </row>
    <row r="614" spans="1:11" x14ac:dyDescent="0.25">
      <c r="A614" s="78"/>
      <c r="B614" s="78"/>
      <c r="C614" s="78"/>
      <c r="D614" s="81"/>
      <c r="E614" s="81"/>
      <c r="F614" s="85"/>
      <c r="G614" s="78"/>
      <c r="H614" s="79"/>
      <c r="I614" s="78"/>
      <c r="J614" s="86"/>
      <c r="K614" s="108">
        <f t="shared" si="15"/>
        <v>0</v>
      </c>
    </row>
    <row r="615" spans="1:11" x14ac:dyDescent="0.25">
      <c r="A615" s="78"/>
      <c r="B615" s="78"/>
      <c r="C615" s="78"/>
      <c r="D615" s="81"/>
      <c r="E615" s="81"/>
      <c r="F615" s="85"/>
      <c r="G615" s="78"/>
      <c r="H615" s="79"/>
      <c r="I615" s="78"/>
      <c r="J615" s="86"/>
      <c r="K615" s="108">
        <f t="shared" si="15"/>
        <v>0</v>
      </c>
    </row>
    <row r="616" spans="1:11" x14ac:dyDescent="0.25">
      <c r="A616" s="78"/>
      <c r="B616" s="78"/>
      <c r="C616" s="78"/>
      <c r="D616" s="81"/>
      <c r="E616" s="81"/>
      <c r="F616" s="85"/>
      <c r="G616" s="78"/>
      <c r="H616" s="79"/>
      <c r="I616" s="78"/>
      <c r="J616" s="86"/>
      <c r="K616" s="108">
        <f t="shared" si="15"/>
        <v>0</v>
      </c>
    </row>
    <row r="617" spans="1:11" x14ac:dyDescent="0.25">
      <c r="A617" s="78"/>
      <c r="B617" s="78"/>
      <c r="C617" s="78"/>
      <c r="D617" s="81"/>
      <c r="E617" s="81"/>
      <c r="F617" s="85"/>
      <c r="G617" s="78"/>
      <c r="H617" s="79"/>
      <c r="I617" s="78"/>
      <c r="J617" s="86"/>
      <c r="K617" s="108">
        <f t="shared" si="15"/>
        <v>0</v>
      </c>
    </row>
    <row r="618" spans="1:11" x14ac:dyDescent="0.25">
      <c r="A618" s="78"/>
      <c r="B618" s="78"/>
      <c r="C618" s="78"/>
      <c r="D618" s="81"/>
      <c r="E618" s="81"/>
      <c r="F618" s="85"/>
      <c r="G618" s="78"/>
      <c r="H618" s="79"/>
      <c r="I618" s="78"/>
      <c r="J618" s="86"/>
      <c r="K618" s="108">
        <f t="shared" si="15"/>
        <v>0</v>
      </c>
    </row>
    <row r="619" spans="1:11" x14ac:dyDescent="0.25">
      <c r="A619" s="78"/>
      <c r="B619" s="78"/>
      <c r="C619" s="78"/>
      <c r="D619" s="81"/>
      <c r="E619" s="81"/>
      <c r="F619" s="85"/>
      <c r="G619" s="78"/>
      <c r="H619" s="79"/>
      <c r="I619" s="78"/>
      <c r="J619" s="86"/>
      <c r="K619" s="108">
        <f t="shared" si="15"/>
        <v>0</v>
      </c>
    </row>
    <row r="620" spans="1:11" x14ac:dyDescent="0.25">
      <c r="A620" s="78"/>
      <c r="B620" s="78"/>
      <c r="C620" s="78"/>
      <c r="D620" s="81"/>
      <c r="E620" s="81"/>
      <c r="F620" s="85"/>
      <c r="G620" s="78"/>
      <c r="H620" s="79"/>
      <c r="I620" s="78"/>
      <c r="J620" s="86"/>
      <c r="K620" s="108">
        <f t="shared" si="15"/>
        <v>0</v>
      </c>
    </row>
    <row r="621" spans="1:11" x14ac:dyDescent="0.25">
      <c r="A621" s="78"/>
      <c r="B621" s="78"/>
      <c r="C621" s="78"/>
      <c r="D621" s="81"/>
      <c r="E621" s="81"/>
      <c r="F621" s="85"/>
      <c r="G621" s="78"/>
      <c r="H621" s="79"/>
      <c r="I621" s="78"/>
      <c r="J621" s="86"/>
      <c r="K621" s="108">
        <f t="shared" si="15"/>
        <v>0</v>
      </c>
    </row>
    <row r="622" spans="1:11" x14ac:dyDescent="0.25">
      <c r="A622" s="78"/>
      <c r="B622" s="78"/>
      <c r="C622" s="78"/>
      <c r="D622" s="81"/>
      <c r="E622" s="81"/>
      <c r="F622" s="85"/>
      <c r="G622" s="78"/>
      <c r="H622" s="79"/>
      <c r="I622" s="78"/>
      <c r="J622" s="86"/>
      <c r="K622" s="108">
        <f t="shared" si="15"/>
        <v>0</v>
      </c>
    </row>
    <row r="623" spans="1:11" x14ac:dyDescent="0.25">
      <c r="A623" s="78"/>
      <c r="B623" s="78"/>
      <c r="C623" s="78"/>
      <c r="D623" s="81"/>
      <c r="E623" s="81"/>
      <c r="F623" s="85"/>
      <c r="G623" s="78"/>
      <c r="H623" s="79"/>
      <c r="I623" s="78"/>
      <c r="J623" s="86"/>
      <c r="K623" s="108">
        <f t="shared" si="15"/>
        <v>0</v>
      </c>
    </row>
    <row r="624" spans="1:11" x14ac:dyDescent="0.25">
      <c r="A624" s="78"/>
      <c r="B624" s="78"/>
      <c r="C624" s="78"/>
      <c r="D624" s="81"/>
      <c r="E624" s="81"/>
      <c r="F624" s="85"/>
      <c r="G624" s="78"/>
      <c r="H624" s="79"/>
      <c r="I624" s="78"/>
      <c r="J624" s="86"/>
      <c r="K624" s="108">
        <f t="shared" si="15"/>
        <v>0</v>
      </c>
    </row>
    <row r="625" spans="1:11" x14ac:dyDescent="0.25">
      <c r="A625" s="78"/>
      <c r="B625" s="78"/>
      <c r="C625" s="78"/>
      <c r="D625" s="81"/>
      <c r="E625" s="81"/>
      <c r="F625" s="85"/>
      <c r="G625" s="78"/>
      <c r="H625" s="79"/>
      <c r="I625" s="78"/>
      <c r="J625" s="86"/>
      <c r="K625" s="108">
        <f t="shared" si="15"/>
        <v>0</v>
      </c>
    </row>
    <row r="626" spans="1:11" x14ac:dyDescent="0.25">
      <c r="A626" s="78"/>
      <c r="B626" s="78"/>
      <c r="C626" s="78"/>
      <c r="D626" s="81"/>
      <c r="E626" s="81"/>
      <c r="F626" s="85"/>
      <c r="G626" s="78"/>
      <c r="H626" s="79"/>
      <c r="I626" s="78"/>
      <c r="J626" s="86"/>
      <c r="K626" s="108">
        <f t="shared" si="15"/>
        <v>0</v>
      </c>
    </row>
    <row r="627" spans="1:11" x14ac:dyDescent="0.25">
      <c r="A627" s="78"/>
      <c r="B627" s="78"/>
      <c r="C627" s="78"/>
      <c r="D627" s="81"/>
      <c r="E627" s="81"/>
      <c r="F627" s="85"/>
      <c r="G627" s="78"/>
      <c r="H627" s="79"/>
      <c r="I627" s="78"/>
      <c r="J627" s="86"/>
      <c r="K627" s="108">
        <f t="shared" si="15"/>
        <v>0</v>
      </c>
    </row>
    <row r="628" spans="1:11" x14ac:dyDescent="0.25">
      <c r="A628" s="78"/>
      <c r="B628" s="78"/>
      <c r="C628" s="78"/>
      <c r="D628" s="81"/>
      <c r="E628" s="81"/>
      <c r="F628" s="85"/>
      <c r="G628" s="78"/>
      <c r="H628" s="79"/>
      <c r="I628" s="78"/>
      <c r="J628" s="86"/>
      <c r="K628" s="108">
        <f t="shared" si="15"/>
        <v>0</v>
      </c>
    </row>
    <row r="629" spans="1:11" x14ac:dyDescent="0.25">
      <c r="A629" s="78"/>
      <c r="B629" s="78"/>
      <c r="C629" s="78"/>
      <c r="D629" s="81"/>
      <c r="E629" s="81"/>
      <c r="F629" s="85"/>
      <c r="G629" s="78"/>
      <c r="H629" s="79"/>
      <c r="I629" s="78"/>
      <c r="J629" s="86"/>
      <c r="K629" s="108">
        <f t="shared" si="15"/>
        <v>0</v>
      </c>
    </row>
    <row r="630" spans="1:11" x14ac:dyDescent="0.25">
      <c r="A630" s="78"/>
      <c r="B630" s="78"/>
      <c r="C630" s="78"/>
      <c r="D630" s="81"/>
      <c r="E630" s="81"/>
      <c r="F630" s="85"/>
      <c r="G630" s="78"/>
      <c r="H630" s="79"/>
      <c r="I630" s="78"/>
      <c r="J630" s="86"/>
      <c r="K630" s="108">
        <f t="shared" si="15"/>
        <v>0</v>
      </c>
    </row>
    <row r="631" spans="1:11" x14ac:dyDescent="0.25">
      <c r="A631" s="78"/>
      <c r="B631" s="78"/>
      <c r="C631" s="78"/>
      <c r="D631" s="81"/>
      <c r="E631" s="81"/>
      <c r="F631" s="85"/>
      <c r="G631" s="78"/>
      <c r="H631" s="79"/>
      <c r="I631" s="78"/>
      <c r="J631" s="86"/>
      <c r="K631" s="108">
        <f t="shared" si="15"/>
        <v>0</v>
      </c>
    </row>
    <row r="632" spans="1:11" x14ac:dyDescent="0.25">
      <c r="A632" s="78"/>
      <c r="B632" s="78"/>
      <c r="C632" s="78"/>
      <c r="D632" s="81"/>
      <c r="E632" s="81"/>
      <c r="F632" s="85"/>
      <c r="G632" s="78"/>
      <c r="H632" s="79"/>
      <c r="I632" s="78"/>
      <c r="J632" s="86"/>
      <c r="K632" s="108">
        <f t="shared" si="15"/>
        <v>0</v>
      </c>
    </row>
    <row r="633" spans="1:11" x14ac:dyDescent="0.25">
      <c r="A633" s="78"/>
      <c r="B633" s="78"/>
      <c r="C633" s="78"/>
      <c r="D633" s="81"/>
      <c r="E633" s="81"/>
      <c r="F633" s="85"/>
      <c r="G633" s="78"/>
      <c r="H633" s="79"/>
      <c r="I633" s="78"/>
      <c r="J633" s="86"/>
      <c r="K633" s="108">
        <f t="shared" si="15"/>
        <v>0</v>
      </c>
    </row>
    <row r="634" spans="1:11" x14ac:dyDescent="0.25">
      <c r="A634" s="78"/>
      <c r="B634" s="78"/>
      <c r="C634" s="78"/>
      <c r="D634" s="81"/>
      <c r="E634" s="81"/>
      <c r="F634" s="85"/>
      <c r="G634" s="78"/>
      <c r="H634" s="79"/>
      <c r="I634" s="78"/>
      <c r="J634" s="86"/>
      <c r="K634" s="108">
        <f t="shared" si="15"/>
        <v>0</v>
      </c>
    </row>
    <row r="635" spans="1:11" x14ac:dyDescent="0.25">
      <c r="A635" s="78"/>
      <c r="B635" s="78"/>
      <c r="C635" s="78"/>
      <c r="D635" s="81"/>
      <c r="E635" s="81"/>
      <c r="F635" s="85"/>
      <c r="G635" s="78"/>
      <c r="H635" s="79"/>
      <c r="I635" s="78"/>
      <c r="J635" s="86"/>
      <c r="K635" s="108">
        <f t="shared" si="15"/>
        <v>0</v>
      </c>
    </row>
    <row r="636" spans="1:11" x14ac:dyDescent="0.25">
      <c r="A636" s="78"/>
      <c r="B636" s="78"/>
      <c r="C636" s="78"/>
      <c r="D636" s="81"/>
      <c r="E636" s="81"/>
      <c r="F636" s="85"/>
      <c r="G636" s="78"/>
      <c r="H636" s="79"/>
      <c r="I636" s="78"/>
      <c r="J636" s="86"/>
      <c r="K636" s="108">
        <f t="shared" si="15"/>
        <v>0</v>
      </c>
    </row>
    <row r="637" spans="1:11" x14ac:dyDescent="0.25">
      <c r="A637" s="78"/>
      <c r="B637" s="78"/>
      <c r="C637" s="78"/>
      <c r="D637" s="81"/>
      <c r="E637" s="81"/>
      <c r="F637" s="85"/>
      <c r="G637" s="78"/>
      <c r="H637" s="79"/>
      <c r="I637" s="78"/>
      <c r="J637" s="86"/>
      <c r="K637" s="108">
        <f t="shared" si="15"/>
        <v>0</v>
      </c>
    </row>
    <row r="638" spans="1:11" x14ac:dyDescent="0.25">
      <c r="A638" s="78"/>
      <c r="B638" s="78"/>
      <c r="C638" s="78"/>
      <c r="D638" s="81"/>
      <c r="E638" s="81"/>
      <c r="F638" s="85"/>
      <c r="G638" s="78"/>
      <c r="H638" s="79"/>
      <c r="I638" s="78"/>
      <c r="J638" s="86"/>
      <c r="K638" s="108">
        <f t="shared" si="15"/>
        <v>0</v>
      </c>
    </row>
    <row r="639" spans="1:11" x14ac:dyDescent="0.25">
      <c r="A639" s="78"/>
      <c r="B639" s="78"/>
      <c r="C639" s="78"/>
      <c r="D639" s="81"/>
      <c r="E639" s="81"/>
      <c r="F639" s="85"/>
      <c r="G639" s="78"/>
      <c r="H639" s="79"/>
      <c r="I639" s="78"/>
      <c r="J639" s="86"/>
      <c r="K639" s="108">
        <f t="shared" si="15"/>
        <v>0</v>
      </c>
    </row>
    <row r="640" spans="1:11" x14ac:dyDescent="0.25">
      <c r="A640" s="78"/>
      <c r="B640" s="78"/>
      <c r="C640" s="78"/>
      <c r="D640" s="81"/>
      <c r="E640" s="81"/>
      <c r="F640" s="85"/>
      <c r="G640" s="78"/>
      <c r="H640" s="79"/>
      <c r="I640" s="78"/>
      <c r="J640" s="86"/>
      <c r="K640" s="108">
        <f t="shared" si="15"/>
        <v>0</v>
      </c>
    </row>
    <row r="641" spans="1:11" x14ac:dyDescent="0.25">
      <c r="A641" s="78"/>
      <c r="B641" s="78"/>
      <c r="C641" s="78"/>
      <c r="D641" s="81"/>
      <c r="E641" s="81"/>
      <c r="F641" s="85"/>
      <c r="G641" s="78"/>
      <c r="H641" s="79"/>
      <c r="I641" s="78"/>
      <c r="J641" s="86"/>
      <c r="K641" s="108">
        <f t="shared" si="15"/>
        <v>0</v>
      </c>
    </row>
    <row r="642" spans="1:11" x14ac:dyDescent="0.25">
      <c r="A642" s="78"/>
      <c r="B642" s="78"/>
      <c r="C642" s="78"/>
      <c r="D642" s="81"/>
      <c r="E642" s="81"/>
      <c r="F642" s="85"/>
      <c r="G642" s="78"/>
      <c r="H642" s="79"/>
      <c r="I642" s="78"/>
      <c r="J642" s="86"/>
      <c r="K642" s="108">
        <f t="shared" ref="K642:K705" si="16">COUNTIF($G$2:$G$1201,G642)</f>
        <v>0</v>
      </c>
    </row>
    <row r="643" spans="1:11" x14ac:dyDescent="0.25">
      <c r="A643" s="78"/>
      <c r="B643" s="78"/>
      <c r="C643" s="78"/>
      <c r="D643" s="81"/>
      <c r="E643" s="81"/>
      <c r="F643" s="85"/>
      <c r="G643" s="78"/>
      <c r="H643" s="79"/>
      <c r="I643" s="78"/>
      <c r="J643" s="86"/>
      <c r="K643" s="108">
        <f t="shared" si="16"/>
        <v>0</v>
      </c>
    </row>
    <row r="644" spans="1:11" x14ac:dyDescent="0.25">
      <c r="A644" s="78"/>
      <c r="B644" s="78"/>
      <c r="C644" s="78"/>
      <c r="D644" s="81"/>
      <c r="E644" s="81"/>
      <c r="F644" s="85"/>
      <c r="G644" s="78"/>
      <c r="H644" s="79"/>
      <c r="I644" s="78"/>
      <c r="J644" s="86"/>
      <c r="K644" s="108">
        <f t="shared" si="16"/>
        <v>0</v>
      </c>
    </row>
    <row r="645" spans="1:11" x14ac:dyDescent="0.25">
      <c r="A645" s="78"/>
      <c r="B645" s="78"/>
      <c r="C645" s="78"/>
      <c r="D645" s="81"/>
      <c r="E645" s="81"/>
      <c r="F645" s="85"/>
      <c r="G645" s="78"/>
      <c r="H645" s="79"/>
      <c r="I645" s="78"/>
      <c r="J645" s="86"/>
      <c r="K645" s="108">
        <f t="shared" si="16"/>
        <v>0</v>
      </c>
    </row>
    <row r="646" spans="1:11" x14ac:dyDescent="0.25">
      <c r="A646" s="78"/>
      <c r="B646" s="78"/>
      <c r="C646" s="78"/>
      <c r="D646" s="81"/>
      <c r="E646" s="81"/>
      <c r="F646" s="85"/>
      <c r="G646" s="78"/>
      <c r="H646" s="79"/>
      <c r="I646" s="78"/>
      <c r="J646" s="86"/>
      <c r="K646" s="108">
        <f t="shared" si="16"/>
        <v>0</v>
      </c>
    </row>
    <row r="647" spans="1:11" x14ac:dyDescent="0.25">
      <c r="A647" s="78"/>
      <c r="B647" s="78"/>
      <c r="C647" s="78"/>
      <c r="D647" s="81"/>
      <c r="E647" s="81"/>
      <c r="F647" s="85"/>
      <c r="G647" s="78"/>
      <c r="H647" s="79"/>
      <c r="I647" s="78"/>
      <c r="J647" s="86"/>
      <c r="K647" s="108">
        <f t="shared" si="16"/>
        <v>0</v>
      </c>
    </row>
    <row r="648" spans="1:11" x14ac:dyDescent="0.25">
      <c r="A648" s="78"/>
      <c r="B648" s="78"/>
      <c r="C648" s="78"/>
      <c r="D648" s="81"/>
      <c r="E648" s="81"/>
      <c r="F648" s="85"/>
      <c r="G648" s="78"/>
      <c r="H648" s="79"/>
      <c r="I648" s="78"/>
      <c r="J648" s="86"/>
      <c r="K648" s="108">
        <f t="shared" si="16"/>
        <v>0</v>
      </c>
    </row>
    <row r="649" spans="1:11" x14ac:dyDescent="0.25">
      <c r="A649" s="78"/>
      <c r="B649" s="78"/>
      <c r="C649" s="78"/>
      <c r="D649" s="81"/>
      <c r="E649" s="81"/>
      <c r="F649" s="85"/>
      <c r="G649" s="78"/>
      <c r="H649" s="79"/>
      <c r="I649" s="78"/>
      <c r="J649" s="86"/>
      <c r="K649" s="108">
        <f t="shared" si="16"/>
        <v>0</v>
      </c>
    </row>
    <row r="650" spans="1:11" x14ac:dyDescent="0.25">
      <c r="A650" s="78"/>
      <c r="B650" s="78"/>
      <c r="C650" s="78"/>
      <c r="D650" s="81"/>
      <c r="E650" s="81"/>
      <c r="F650" s="85"/>
      <c r="G650" s="78"/>
      <c r="H650" s="79"/>
      <c r="I650" s="78"/>
      <c r="J650" s="86"/>
      <c r="K650" s="108">
        <f t="shared" si="16"/>
        <v>0</v>
      </c>
    </row>
    <row r="651" spans="1:11" x14ac:dyDescent="0.25">
      <c r="A651" s="78"/>
      <c r="B651" s="78"/>
      <c r="C651" s="78"/>
      <c r="D651" s="81"/>
      <c r="E651" s="81"/>
      <c r="F651" s="85"/>
      <c r="G651" s="78"/>
      <c r="H651" s="79"/>
      <c r="I651" s="78"/>
      <c r="J651" s="86"/>
      <c r="K651" s="108">
        <f t="shared" si="16"/>
        <v>0</v>
      </c>
    </row>
    <row r="652" spans="1:11" x14ac:dyDescent="0.25">
      <c r="A652" s="78"/>
      <c r="B652" s="78"/>
      <c r="C652" s="78"/>
      <c r="D652" s="81"/>
      <c r="E652" s="81"/>
      <c r="F652" s="85"/>
      <c r="G652" s="78"/>
      <c r="H652" s="79"/>
      <c r="I652" s="78"/>
      <c r="J652" s="86"/>
      <c r="K652" s="108">
        <f t="shared" si="16"/>
        <v>0</v>
      </c>
    </row>
    <row r="653" spans="1:11" x14ac:dyDescent="0.25">
      <c r="A653" s="78"/>
      <c r="B653" s="78"/>
      <c r="C653" s="78"/>
      <c r="D653" s="81"/>
      <c r="E653" s="81"/>
      <c r="F653" s="85"/>
      <c r="G653" s="78"/>
      <c r="H653" s="79"/>
      <c r="I653" s="78"/>
      <c r="J653" s="86"/>
      <c r="K653" s="108">
        <f t="shared" si="16"/>
        <v>0</v>
      </c>
    </row>
    <row r="654" spans="1:11" x14ac:dyDescent="0.25">
      <c r="A654" s="78"/>
      <c r="B654" s="78"/>
      <c r="C654" s="78"/>
      <c r="D654" s="81"/>
      <c r="E654" s="81"/>
      <c r="F654" s="85"/>
      <c r="G654" s="78"/>
      <c r="H654" s="79"/>
      <c r="I654" s="78"/>
      <c r="J654" s="86"/>
      <c r="K654" s="108">
        <f t="shared" si="16"/>
        <v>0</v>
      </c>
    </row>
    <row r="655" spans="1:11" x14ac:dyDescent="0.25">
      <c r="A655" s="78"/>
      <c r="B655" s="78"/>
      <c r="C655" s="78"/>
      <c r="D655" s="81"/>
      <c r="E655" s="81"/>
      <c r="F655" s="85"/>
      <c r="G655" s="78"/>
      <c r="H655" s="79"/>
      <c r="I655" s="78"/>
      <c r="J655" s="86"/>
      <c r="K655" s="108">
        <f t="shared" si="16"/>
        <v>0</v>
      </c>
    </row>
    <row r="656" spans="1:11" x14ac:dyDescent="0.25">
      <c r="A656" s="78"/>
      <c r="B656" s="78"/>
      <c r="C656" s="78"/>
      <c r="D656" s="81"/>
      <c r="E656" s="81"/>
      <c r="F656" s="85"/>
      <c r="G656" s="78"/>
      <c r="H656" s="79"/>
      <c r="I656" s="78"/>
      <c r="J656" s="86"/>
      <c r="K656" s="108">
        <f t="shared" si="16"/>
        <v>0</v>
      </c>
    </row>
    <row r="657" spans="1:11" x14ac:dyDescent="0.25">
      <c r="A657" s="78"/>
      <c r="B657" s="78"/>
      <c r="C657" s="78"/>
      <c r="D657" s="81"/>
      <c r="E657" s="81"/>
      <c r="F657" s="85"/>
      <c r="G657" s="78"/>
      <c r="H657" s="79"/>
      <c r="I657" s="78"/>
      <c r="J657" s="86"/>
      <c r="K657" s="108">
        <f t="shared" si="16"/>
        <v>0</v>
      </c>
    </row>
    <row r="658" spans="1:11" x14ac:dyDescent="0.25">
      <c r="A658" s="78"/>
      <c r="B658" s="78"/>
      <c r="C658" s="78"/>
      <c r="D658" s="81"/>
      <c r="E658" s="81"/>
      <c r="F658" s="85"/>
      <c r="G658" s="78"/>
      <c r="H658" s="79"/>
      <c r="I658" s="78"/>
      <c r="J658" s="86"/>
      <c r="K658" s="108">
        <f t="shared" si="16"/>
        <v>0</v>
      </c>
    </row>
    <row r="659" spans="1:11" x14ac:dyDescent="0.25">
      <c r="A659" s="78"/>
      <c r="B659" s="78"/>
      <c r="C659" s="78"/>
      <c r="D659" s="81"/>
      <c r="E659" s="81"/>
      <c r="F659" s="85"/>
      <c r="G659" s="78"/>
      <c r="H659" s="79"/>
      <c r="I659" s="78"/>
      <c r="J659" s="86"/>
      <c r="K659" s="108">
        <f t="shared" si="16"/>
        <v>0</v>
      </c>
    </row>
    <row r="660" spans="1:11" x14ac:dyDescent="0.25">
      <c r="A660" s="78"/>
      <c r="B660" s="78"/>
      <c r="C660" s="78"/>
      <c r="D660" s="81"/>
      <c r="E660" s="81"/>
      <c r="F660" s="85"/>
      <c r="G660" s="78"/>
      <c r="H660" s="79"/>
      <c r="I660" s="78"/>
      <c r="J660" s="86"/>
      <c r="K660" s="108">
        <f t="shared" si="16"/>
        <v>0</v>
      </c>
    </row>
    <row r="661" spans="1:11" x14ac:dyDescent="0.25">
      <c r="A661" s="78"/>
      <c r="B661" s="78"/>
      <c r="C661" s="78"/>
      <c r="D661" s="81"/>
      <c r="E661" s="81"/>
      <c r="F661" s="85"/>
      <c r="G661" s="78"/>
      <c r="H661" s="79"/>
      <c r="I661" s="78"/>
      <c r="J661" s="86"/>
      <c r="K661" s="108">
        <f t="shared" si="16"/>
        <v>0</v>
      </c>
    </row>
    <row r="662" spans="1:11" x14ac:dyDescent="0.25">
      <c r="A662" s="78"/>
      <c r="B662" s="78"/>
      <c r="C662" s="78"/>
      <c r="D662" s="81"/>
      <c r="E662" s="81"/>
      <c r="F662" s="85"/>
      <c r="G662" s="78"/>
      <c r="H662" s="79"/>
      <c r="I662" s="78"/>
      <c r="J662" s="86"/>
      <c r="K662" s="108">
        <f t="shared" si="16"/>
        <v>0</v>
      </c>
    </row>
    <row r="663" spans="1:11" x14ac:dyDescent="0.25">
      <c r="A663" s="78"/>
      <c r="B663" s="78"/>
      <c r="C663" s="78"/>
      <c r="D663" s="81"/>
      <c r="E663" s="81"/>
      <c r="F663" s="85"/>
      <c r="G663" s="78"/>
      <c r="H663" s="79"/>
      <c r="I663" s="78"/>
      <c r="J663" s="86"/>
      <c r="K663" s="108">
        <f t="shared" si="16"/>
        <v>0</v>
      </c>
    </row>
    <row r="664" spans="1:11" x14ac:dyDescent="0.25">
      <c r="A664" s="78"/>
      <c r="B664" s="78"/>
      <c r="C664" s="78"/>
      <c r="D664" s="81"/>
      <c r="E664" s="81"/>
      <c r="F664" s="85"/>
      <c r="G664" s="78"/>
      <c r="H664" s="79"/>
      <c r="I664" s="78"/>
      <c r="J664" s="86"/>
      <c r="K664" s="108">
        <f t="shared" si="16"/>
        <v>0</v>
      </c>
    </row>
    <row r="665" spans="1:11" x14ac:dyDescent="0.25">
      <c r="A665" s="78"/>
      <c r="B665" s="78"/>
      <c r="C665" s="78"/>
      <c r="D665" s="81"/>
      <c r="E665" s="81"/>
      <c r="F665" s="85"/>
      <c r="G665" s="78"/>
      <c r="H665" s="79"/>
      <c r="I665" s="78"/>
      <c r="J665" s="86"/>
      <c r="K665" s="108">
        <f t="shared" si="16"/>
        <v>0</v>
      </c>
    </row>
    <row r="666" spans="1:11" x14ac:dyDescent="0.25">
      <c r="A666" s="78"/>
      <c r="B666" s="78"/>
      <c r="C666" s="78"/>
      <c r="D666" s="81"/>
      <c r="E666" s="81"/>
      <c r="F666" s="85"/>
      <c r="G666" s="78"/>
      <c r="H666" s="79"/>
      <c r="I666" s="78"/>
      <c r="J666" s="86"/>
      <c r="K666" s="108">
        <f t="shared" si="16"/>
        <v>0</v>
      </c>
    </row>
    <row r="667" spans="1:11" x14ac:dyDescent="0.25">
      <c r="A667" s="78"/>
      <c r="B667" s="78"/>
      <c r="C667" s="78"/>
      <c r="D667" s="81"/>
      <c r="E667" s="81"/>
      <c r="F667" s="85"/>
      <c r="G667" s="78"/>
      <c r="H667" s="79"/>
      <c r="I667" s="78"/>
      <c r="J667" s="86"/>
      <c r="K667" s="108">
        <f t="shared" si="16"/>
        <v>0</v>
      </c>
    </row>
    <row r="668" spans="1:11" x14ac:dyDescent="0.25">
      <c r="A668" s="78"/>
      <c r="B668" s="78"/>
      <c r="C668" s="78"/>
      <c r="D668" s="81"/>
      <c r="E668" s="81"/>
      <c r="F668" s="85"/>
      <c r="G668" s="78"/>
      <c r="H668" s="79"/>
      <c r="I668" s="78"/>
      <c r="J668" s="86"/>
      <c r="K668" s="108">
        <f t="shared" si="16"/>
        <v>0</v>
      </c>
    </row>
    <row r="669" spans="1:11" x14ac:dyDescent="0.25">
      <c r="A669" s="78"/>
      <c r="B669" s="78"/>
      <c r="C669" s="78"/>
      <c r="D669" s="81"/>
      <c r="E669" s="81"/>
      <c r="F669" s="85"/>
      <c r="G669" s="78"/>
      <c r="H669" s="79"/>
      <c r="I669" s="78"/>
      <c r="J669" s="86"/>
      <c r="K669" s="108">
        <f t="shared" si="16"/>
        <v>0</v>
      </c>
    </row>
    <row r="670" spans="1:11" x14ac:dyDescent="0.25">
      <c r="A670" s="78"/>
      <c r="B670" s="78"/>
      <c r="C670" s="78"/>
      <c r="D670" s="81"/>
      <c r="E670" s="81"/>
      <c r="F670" s="85"/>
      <c r="G670" s="78"/>
      <c r="H670" s="79"/>
      <c r="I670" s="78"/>
      <c r="J670" s="86"/>
      <c r="K670" s="108">
        <f t="shared" si="16"/>
        <v>0</v>
      </c>
    </row>
    <row r="671" spans="1:11" x14ac:dyDescent="0.25">
      <c r="A671" s="78"/>
      <c r="B671" s="78"/>
      <c r="C671" s="78"/>
      <c r="D671" s="81"/>
      <c r="E671" s="81"/>
      <c r="F671" s="85"/>
      <c r="G671" s="78"/>
      <c r="H671" s="79"/>
      <c r="I671" s="78"/>
      <c r="J671" s="86"/>
      <c r="K671" s="108">
        <f t="shared" si="16"/>
        <v>0</v>
      </c>
    </row>
    <row r="672" spans="1:11" x14ac:dyDescent="0.25">
      <c r="A672" s="78"/>
      <c r="B672" s="78"/>
      <c r="C672" s="78"/>
      <c r="D672" s="81"/>
      <c r="E672" s="81"/>
      <c r="F672" s="85"/>
      <c r="G672" s="78"/>
      <c r="H672" s="79"/>
      <c r="I672" s="78"/>
      <c r="J672" s="86"/>
      <c r="K672" s="108">
        <f t="shared" si="16"/>
        <v>0</v>
      </c>
    </row>
    <row r="673" spans="1:11" x14ac:dyDescent="0.25">
      <c r="A673" s="78"/>
      <c r="B673" s="78"/>
      <c r="C673" s="78"/>
      <c r="D673" s="81"/>
      <c r="E673" s="81"/>
      <c r="F673" s="85"/>
      <c r="G673" s="78"/>
      <c r="H673" s="79"/>
      <c r="I673" s="78"/>
      <c r="J673" s="86"/>
      <c r="K673" s="108">
        <f t="shared" si="16"/>
        <v>0</v>
      </c>
    </row>
    <row r="674" spans="1:11" x14ac:dyDescent="0.25">
      <c r="A674" s="78"/>
      <c r="B674" s="78"/>
      <c r="C674" s="78"/>
      <c r="D674" s="81"/>
      <c r="E674" s="81"/>
      <c r="F674" s="85"/>
      <c r="G674" s="78"/>
      <c r="H674" s="79"/>
      <c r="I674" s="78"/>
      <c r="J674" s="86"/>
      <c r="K674" s="108">
        <f t="shared" si="16"/>
        <v>0</v>
      </c>
    </row>
    <row r="675" spans="1:11" x14ac:dyDescent="0.25">
      <c r="A675" s="78"/>
      <c r="B675" s="78"/>
      <c r="C675" s="78"/>
      <c r="D675" s="81"/>
      <c r="E675" s="81"/>
      <c r="F675" s="85"/>
      <c r="G675" s="78"/>
      <c r="H675" s="79"/>
      <c r="I675" s="78"/>
      <c r="J675" s="86"/>
      <c r="K675" s="108">
        <f t="shared" si="16"/>
        <v>0</v>
      </c>
    </row>
    <row r="676" spans="1:11" x14ac:dyDescent="0.25">
      <c r="A676" s="78"/>
      <c r="B676" s="78"/>
      <c r="C676" s="78"/>
      <c r="D676" s="81"/>
      <c r="E676" s="81"/>
      <c r="F676" s="85"/>
      <c r="G676" s="78"/>
      <c r="H676" s="79"/>
      <c r="I676" s="78"/>
      <c r="J676" s="86"/>
      <c r="K676" s="108">
        <f t="shared" si="16"/>
        <v>0</v>
      </c>
    </row>
    <row r="677" spans="1:11" x14ac:dyDescent="0.25">
      <c r="A677" s="78"/>
      <c r="B677" s="78"/>
      <c r="C677" s="78"/>
      <c r="D677" s="81"/>
      <c r="E677" s="81"/>
      <c r="F677" s="85"/>
      <c r="G677" s="78"/>
      <c r="H677" s="79"/>
      <c r="I677" s="78"/>
      <c r="J677" s="86"/>
      <c r="K677" s="108">
        <f t="shared" si="16"/>
        <v>0</v>
      </c>
    </row>
    <row r="678" spans="1:11" x14ac:dyDescent="0.25">
      <c r="A678" s="78"/>
      <c r="B678" s="78"/>
      <c r="C678" s="78"/>
      <c r="D678" s="81"/>
      <c r="E678" s="81"/>
      <c r="F678" s="85"/>
      <c r="G678" s="78"/>
      <c r="H678" s="79"/>
      <c r="I678" s="78"/>
      <c r="J678" s="86"/>
      <c r="K678" s="108">
        <f t="shared" si="16"/>
        <v>0</v>
      </c>
    </row>
    <row r="679" spans="1:11" x14ac:dyDescent="0.25">
      <c r="A679" s="78"/>
      <c r="B679" s="78"/>
      <c r="C679" s="78"/>
      <c r="D679" s="81"/>
      <c r="E679" s="81"/>
      <c r="F679" s="85"/>
      <c r="G679" s="78"/>
      <c r="H679" s="79"/>
      <c r="I679" s="78"/>
      <c r="J679" s="86"/>
      <c r="K679" s="108">
        <f t="shared" si="16"/>
        <v>0</v>
      </c>
    </row>
    <row r="680" spans="1:11" x14ac:dyDescent="0.25">
      <c r="A680" s="78"/>
      <c r="B680" s="78"/>
      <c r="C680" s="78"/>
      <c r="D680" s="81"/>
      <c r="E680" s="81"/>
      <c r="F680" s="85"/>
      <c r="G680" s="78"/>
      <c r="H680" s="79"/>
      <c r="I680" s="78"/>
      <c r="J680" s="86"/>
      <c r="K680" s="108">
        <f t="shared" si="16"/>
        <v>0</v>
      </c>
    </row>
    <row r="681" spans="1:11" x14ac:dyDescent="0.25">
      <c r="A681" s="78"/>
      <c r="B681" s="78"/>
      <c r="C681" s="78"/>
      <c r="D681" s="81"/>
      <c r="E681" s="81"/>
      <c r="F681" s="85"/>
      <c r="G681" s="78"/>
      <c r="H681" s="79"/>
      <c r="I681" s="78"/>
      <c r="J681" s="86"/>
      <c r="K681" s="108">
        <f t="shared" si="16"/>
        <v>0</v>
      </c>
    </row>
    <row r="682" spans="1:11" x14ac:dyDescent="0.25">
      <c r="A682" s="78"/>
      <c r="B682" s="78"/>
      <c r="C682" s="78"/>
      <c r="D682" s="81"/>
      <c r="E682" s="81"/>
      <c r="F682" s="85"/>
      <c r="G682" s="78"/>
      <c r="H682" s="79"/>
      <c r="I682" s="78"/>
      <c r="J682" s="86"/>
      <c r="K682" s="108">
        <f t="shared" si="16"/>
        <v>0</v>
      </c>
    </row>
    <row r="683" spans="1:11" x14ac:dyDescent="0.25">
      <c r="A683" s="78"/>
      <c r="B683" s="78"/>
      <c r="C683" s="78"/>
      <c r="D683" s="81"/>
      <c r="E683" s="81"/>
      <c r="F683" s="85"/>
      <c r="G683" s="78"/>
      <c r="H683" s="79"/>
      <c r="I683" s="78"/>
      <c r="J683" s="86"/>
      <c r="K683" s="108">
        <f t="shared" si="16"/>
        <v>0</v>
      </c>
    </row>
    <row r="684" spans="1:11" x14ac:dyDescent="0.25">
      <c r="A684" s="78"/>
      <c r="B684" s="78"/>
      <c r="C684" s="78"/>
      <c r="D684" s="81"/>
      <c r="E684" s="81"/>
      <c r="F684" s="85"/>
      <c r="G684" s="78"/>
      <c r="H684" s="79"/>
      <c r="I684" s="78"/>
      <c r="J684" s="86"/>
      <c r="K684" s="108">
        <f t="shared" si="16"/>
        <v>0</v>
      </c>
    </row>
    <row r="685" spans="1:11" x14ac:dyDescent="0.25">
      <c r="A685" s="78"/>
      <c r="B685" s="78"/>
      <c r="C685" s="78"/>
      <c r="D685" s="81"/>
      <c r="E685" s="81"/>
      <c r="F685" s="85"/>
      <c r="G685" s="78"/>
      <c r="H685" s="79"/>
      <c r="I685" s="78"/>
      <c r="J685" s="86"/>
      <c r="K685" s="108">
        <f t="shared" si="16"/>
        <v>0</v>
      </c>
    </row>
    <row r="686" spans="1:11" x14ac:dyDescent="0.25">
      <c r="A686" s="78"/>
      <c r="B686" s="78"/>
      <c r="C686" s="78"/>
      <c r="D686" s="81"/>
      <c r="E686" s="81"/>
      <c r="F686" s="85"/>
      <c r="G686" s="78"/>
      <c r="H686" s="79"/>
      <c r="I686" s="78"/>
      <c r="J686" s="86"/>
      <c r="K686" s="108">
        <f t="shared" si="16"/>
        <v>0</v>
      </c>
    </row>
    <row r="687" spans="1:11" x14ac:dyDescent="0.25">
      <c r="A687" s="78"/>
      <c r="B687" s="78"/>
      <c r="C687" s="78"/>
      <c r="D687" s="81"/>
      <c r="E687" s="81"/>
      <c r="F687" s="85"/>
      <c r="G687" s="78"/>
      <c r="H687" s="79"/>
      <c r="I687" s="78"/>
      <c r="J687" s="86"/>
      <c r="K687" s="108">
        <f t="shared" si="16"/>
        <v>0</v>
      </c>
    </row>
    <row r="688" spans="1:11" x14ac:dyDescent="0.25">
      <c r="A688" s="78"/>
      <c r="B688" s="78"/>
      <c r="C688" s="78"/>
      <c r="D688" s="81"/>
      <c r="E688" s="81"/>
      <c r="F688" s="85"/>
      <c r="G688" s="78"/>
      <c r="H688" s="79"/>
      <c r="I688" s="78"/>
      <c r="J688" s="86"/>
      <c r="K688" s="108">
        <f t="shared" si="16"/>
        <v>0</v>
      </c>
    </row>
    <row r="689" spans="1:11" x14ac:dyDescent="0.25">
      <c r="A689" s="78"/>
      <c r="B689" s="78"/>
      <c r="C689" s="78"/>
      <c r="D689" s="81"/>
      <c r="E689" s="81"/>
      <c r="F689" s="85"/>
      <c r="G689" s="78"/>
      <c r="H689" s="79"/>
      <c r="I689" s="78"/>
      <c r="J689" s="86"/>
      <c r="K689" s="108">
        <f t="shared" si="16"/>
        <v>0</v>
      </c>
    </row>
    <row r="690" spans="1:11" x14ac:dyDescent="0.25">
      <c r="A690" s="78"/>
      <c r="B690" s="78"/>
      <c r="C690" s="78"/>
      <c r="D690" s="81"/>
      <c r="E690" s="81"/>
      <c r="F690" s="85"/>
      <c r="G690" s="78"/>
      <c r="H690" s="79"/>
      <c r="I690" s="78"/>
      <c r="J690" s="86"/>
      <c r="K690" s="108">
        <f t="shared" si="16"/>
        <v>0</v>
      </c>
    </row>
    <row r="691" spans="1:11" x14ac:dyDescent="0.25">
      <c r="A691" s="78"/>
      <c r="B691" s="78"/>
      <c r="C691" s="78"/>
      <c r="D691" s="81"/>
      <c r="E691" s="81"/>
      <c r="F691" s="85"/>
      <c r="G691" s="78"/>
      <c r="H691" s="79"/>
      <c r="I691" s="78"/>
      <c r="J691" s="86"/>
      <c r="K691" s="108">
        <f t="shared" si="16"/>
        <v>0</v>
      </c>
    </row>
    <row r="692" spans="1:11" x14ac:dyDescent="0.25">
      <c r="A692" s="78"/>
      <c r="B692" s="78"/>
      <c r="C692" s="78"/>
      <c r="D692" s="81"/>
      <c r="E692" s="81"/>
      <c r="F692" s="85"/>
      <c r="G692" s="78"/>
      <c r="H692" s="79"/>
      <c r="I692" s="78"/>
      <c r="J692" s="86"/>
      <c r="K692" s="108">
        <f t="shared" si="16"/>
        <v>0</v>
      </c>
    </row>
    <row r="693" spans="1:11" x14ac:dyDescent="0.25">
      <c r="A693" s="78"/>
      <c r="B693" s="78"/>
      <c r="C693" s="78"/>
      <c r="D693" s="81"/>
      <c r="E693" s="81"/>
      <c r="F693" s="85"/>
      <c r="G693" s="78"/>
      <c r="H693" s="79"/>
      <c r="I693" s="78"/>
      <c r="J693" s="86"/>
      <c r="K693" s="108">
        <f t="shared" si="16"/>
        <v>0</v>
      </c>
    </row>
    <row r="694" spans="1:11" x14ac:dyDescent="0.25">
      <c r="A694" s="78"/>
      <c r="B694" s="78"/>
      <c r="C694" s="78"/>
      <c r="D694" s="81"/>
      <c r="E694" s="81"/>
      <c r="F694" s="85"/>
      <c r="G694" s="78"/>
      <c r="H694" s="79"/>
      <c r="I694" s="78"/>
      <c r="J694" s="86"/>
      <c r="K694" s="108">
        <f t="shared" si="16"/>
        <v>0</v>
      </c>
    </row>
    <row r="695" spans="1:11" x14ac:dyDescent="0.25">
      <c r="A695" s="78"/>
      <c r="B695" s="78"/>
      <c r="C695" s="78"/>
      <c r="D695" s="81"/>
      <c r="E695" s="81"/>
      <c r="F695" s="85"/>
      <c r="G695" s="78"/>
      <c r="H695" s="79"/>
      <c r="I695" s="78"/>
      <c r="J695" s="86"/>
      <c r="K695" s="108">
        <f t="shared" si="16"/>
        <v>0</v>
      </c>
    </row>
    <row r="696" spans="1:11" x14ac:dyDescent="0.25">
      <c r="A696" s="78"/>
      <c r="B696" s="78"/>
      <c r="C696" s="78"/>
      <c r="D696" s="81"/>
      <c r="E696" s="81"/>
      <c r="F696" s="85"/>
      <c r="G696" s="78"/>
      <c r="H696" s="79"/>
      <c r="I696" s="78"/>
      <c r="J696" s="86"/>
      <c r="K696" s="108">
        <f t="shared" si="16"/>
        <v>0</v>
      </c>
    </row>
    <row r="697" spans="1:11" x14ac:dyDescent="0.25">
      <c r="A697" s="78"/>
      <c r="B697" s="78"/>
      <c r="C697" s="78"/>
      <c r="D697" s="81"/>
      <c r="E697" s="81"/>
      <c r="F697" s="85"/>
      <c r="G697" s="78"/>
      <c r="H697" s="79"/>
      <c r="I697" s="78"/>
      <c r="J697" s="86"/>
      <c r="K697" s="108">
        <f t="shared" si="16"/>
        <v>0</v>
      </c>
    </row>
    <row r="698" spans="1:11" x14ac:dyDescent="0.25">
      <c r="A698" s="78"/>
      <c r="B698" s="78"/>
      <c r="C698" s="78"/>
      <c r="D698" s="81"/>
      <c r="E698" s="81"/>
      <c r="F698" s="85"/>
      <c r="G698" s="78"/>
      <c r="H698" s="79"/>
      <c r="I698" s="78"/>
      <c r="J698" s="86"/>
      <c r="K698" s="108">
        <f t="shared" si="16"/>
        <v>0</v>
      </c>
    </row>
    <row r="699" spans="1:11" x14ac:dyDescent="0.25">
      <c r="A699" s="78"/>
      <c r="B699" s="78"/>
      <c r="C699" s="78"/>
      <c r="D699" s="81"/>
      <c r="E699" s="81"/>
      <c r="F699" s="85"/>
      <c r="G699" s="78"/>
      <c r="H699" s="79"/>
      <c r="I699" s="78"/>
      <c r="J699" s="86"/>
      <c r="K699" s="108">
        <f t="shared" si="16"/>
        <v>0</v>
      </c>
    </row>
    <row r="700" spans="1:11" x14ac:dyDescent="0.25">
      <c r="A700" s="78"/>
      <c r="B700" s="78"/>
      <c r="C700" s="78"/>
      <c r="D700" s="81"/>
      <c r="E700" s="81"/>
      <c r="F700" s="85"/>
      <c r="G700" s="78"/>
      <c r="H700" s="79"/>
      <c r="I700" s="78"/>
      <c r="J700" s="86"/>
      <c r="K700" s="108">
        <f t="shared" si="16"/>
        <v>0</v>
      </c>
    </row>
    <row r="701" spans="1:11" x14ac:dyDescent="0.25">
      <c r="A701" s="78"/>
      <c r="B701" s="78"/>
      <c r="C701" s="78"/>
      <c r="D701" s="81"/>
      <c r="E701" s="81"/>
      <c r="F701" s="85"/>
      <c r="G701" s="78"/>
      <c r="H701" s="79"/>
      <c r="I701" s="78"/>
      <c r="J701" s="86"/>
      <c r="K701" s="108">
        <f t="shared" si="16"/>
        <v>0</v>
      </c>
    </row>
    <row r="702" spans="1:11" x14ac:dyDescent="0.25">
      <c r="A702" s="78"/>
      <c r="B702" s="78"/>
      <c r="C702" s="78"/>
      <c r="D702" s="81"/>
      <c r="E702" s="81"/>
      <c r="F702" s="85"/>
      <c r="G702" s="78"/>
      <c r="H702" s="79"/>
      <c r="I702" s="78"/>
      <c r="J702" s="86"/>
      <c r="K702" s="108">
        <f t="shared" si="16"/>
        <v>0</v>
      </c>
    </row>
    <row r="703" spans="1:11" x14ac:dyDescent="0.25">
      <c r="A703" s="78"/>
      <c r="B703" s="78"/>
      <c r="C703" s="78"/>
      <c r="D703" s="81"/>
      <c r="E703" s="81"/>
      <c r="F703" s="85"/>
      <c r="G703" s="78"/>
      <c r="H703" s="79"/>
      <c r="I703" s="78"/>
      <c r="J703" s="86"/>
      <c r="K703" s="108">
        <f t="shared" si="16"/>
        <v>0</v>
      </c>
    </row>
    <row r="704" spans="1:11" x14ac:dyDescent="0.25">
      <c r="A704" s="78"/>
      <c r="B704" s="78"/>
      <c r="C704" s="78"/>
      <c r="D704" s="81"/>
      <c r="E704" s="81"/>
      <c r="F704" s="85"/>
      <c r="G704" s="78"/>
      <c r="H704" s="79"/>
      <c r="I704" s="78"/>
      <c r="J704" s="86"/>
      <c r="K704" s="108">
        <f t="shared" si="16"/>
        <v>0</v>
      </c>
    </row>
    <row r="705" spans="1:11" x14ac:dyDescent="0.25">
      <c r="A705" s="78"/>
      <c r="B705" s="78"/>
      <c r="C705" s="78"/>
      <c r="D705" s="81"/>
      <c r="E705" s="81"/>
      <c r="F705" s="85"/>
      <c r="G705" s="78"/>
      <c r="H705" s="79"/>
      <c r="I705" s="78"/>
      <c r="J705" s="86"/>
      <c r="K705" s="108">
        <f t="shared" si="16"/>
        <v>0</v>
      </c>
    </row>
    <row r="706" spans="1:11" x14ac:dyDescent="0.25">
      <c r="A706" s="78"/>
      <c r="B706" s="78"/>
      <c r="C706" s="78"/>
      <c r="D706" s="81"/>
      <c r="E706" s="81"/>
      <c r="F706" s="85"/>
      <c r="G706" s="78"/>
      <c r="H706" s="79"/>
      <c r="I706" s="78"/>
      <c r="J706" s="86"/>
      <c r="K706" s="108">
        <f t="shared" ref="K706:K769" si="17">COUNTIF($G$2:$G$1201,G706)</f>
        <v>0</v>
      </c>
    </row>
    <row r="707" spans="1:11" x14ac:dyDescent="0.25">
      <c r="A707" s="78"/>
      <c r="B707" s="78"/>
      <c r="C707" s="78"/>
      <c r="D707" s="81"/>
      <c r="E707" s="81"/>
      <c r="F707" s="85"/>
      <c r="G707" s="78"/>
      <c r="H707" s="79"/>
      <c r="I707" s="78"/>
      <c r="J707" s="86"/>
      <c r="K707" s="108">
        <f t="shared" si="17"/>
        <v>0</v>
      </c>
    </row>
    <row r="708" spans="1:11" x14ac:dyDescent="0.25">
      <c r="A708" s="78"/>
      <c r="B708" s="78"/>
      <c r="C708" s="78"/>
      <c r="D708" s="81"/>
      <c r="E708" s="81"/>
      <c r="F708" s="85"/>
      <c r="G708" s="78"/>
      <c r="H708" s="79"/>
      <c r="I708" s="78"/>
      <c r="J708" s="86"/>
      <c r="K708" s="108">
        <f t="shared" si="17"/>
        <v>0</v>
      </c>
    </row>
    <row r="709" spans="1:11" x14ac:dyDescent="0.25">
      <c r="A709" s="78"/>
      <c r="B709" s="78"/>
      <c r="C709" s="78"/>
      <c r="D709" s="81"/>
      <c r="E709" s="81"/>
      <c r="F709" s="85"/>
      <c r="G709" s="78"/>
      <c r="H709" s="79"/>
      <c r="I709" s="78"/>
      <c r="J709" s="86"/>
      <c r="K709" s="108">
        <f t="shared" si="17"/>
        <v>0</v>
      </c>
    </row>
    <row r="710" spans="1:11" x14ac:dyDescent="0.25">
      <c r="A710" s="78"/>
      <c r="B710" s="78"/>
      <c r="C710" s="78"/>
      <c r="D710" s="81"/>
      <c r="E710" s="81"/>
      <c r="F710" s="85"/>
      <c r="G710" s="78"/>
      <c r="H710" s="79"/>
      <c r="I710" s="78"/>
      <c r="J710" s="86"/>
      <c r="K710" s="108">
        <f t="shared" si="17"/>
        <v>0</v>
      </c>
    </row>
    <row r="711" spans="1:11" x14ac:dyDescent="0.25">
      <c r="A711" s="78"/>
      <c r="B711" s="78"/>
      <c r="C711" s="78"/>
      <c r="D711" s="81"/>
      <c r="E711" s="81"/>
      <c r="F711" s="85"/>
      <c r="G711" s="78"/>
      <c r="H711" s="79"/>
      <c r="I711" s="78"/>
      <c r="J711" s="86"/>
      <c r="K711" s="108">
        <f t="shared" si="17"/>
        <v>0</v>
      </c>
    </row>
    <row r="712" spans="1:11" x14ac:dyDescent="0.25">
      <c r="A712" s="78"/>
      <c r="B712" s="78"/>
      <c r="C712" s="78"/>
      <c r="D712" s="81"/>
      <c r="E712" s="81"/>
      <c r="F712" s="85"/>
      <c r="G712" s="78"/>
      <c r="H712" s="79"/>
      <c r="I712" s="78"/>
      <c r="J712" s="86"/>
      <c r="K712" s="108">
        <f t="shared" si="17"/>
        <v>0</v>
      </c>
    </row>
    <row r="713" spans="1:11" x14ac:dyDescent="0.25">
      <c r="A713" s="78"/>
      <c r="B713" s="78"/>
      <c r="C713" s="78"/>
      <c r="D713" s="81"/>
      <c r="E713" s="81"/>
      <c r="F713" s="85"/>
      <c r="G713" s="78"/>
      <c r="H713" s="79"/>
      <c r="I713" s="78"/>
      <c r="J713" s="86"/>
      <c r="K713" s="108">
        <f t="shared" si="17"/>
        <v>0</v>
      </c>
    </row>
    <row r="714" spans="1:11" x14ac:dyDescent="0.25">
      <c r="A714" s="78"/>
      <c r="B714" s="78"/>
      <c r="C714" s="78"/>
      <c r="D714" s="81"/>
      <c r="E714" s="81"/>
      <c r="F714" s="85"/>
      <c r="G714" s="78"/>
      <c r="H714" s="79"/>
      <c r="I714" s="78"/>
      <c r="J714" s="86"/>
      <c r="K714" s="108">
        <f t="shared" si="17"/>
        <v>0</v>
      </c>
    </row>
    <row r="715" spans="1:11" x14ac:dyDescent="0.25">
      <c r="A715" s="78"/>
      <c r="B715" s="78"/>
      <c r="C715" s="78"/>
      <c r="D715" s="81"/>
      <c r="E715" s="81"/>
      <c r="F715" s="85"/>
      <c r="G715" s="78"/>
      <c r="H715" s="79"/>
      <c r="I715" s="78"/>
      <c r="J715" s="86"/>
      <c r="K715" s="108">
        <f t="shared" si="17"/>
        <v>0</v>
      </c>
    </row>
    <row r="716" spans="1:11" x14ac:dyDescent="0.25">
      <c r="A716" s="78"/>
      <c r="B716" s="78"/>
      <c r="C716" s="78"/>
      <c r="D716" s="81"/>
      <c r="E716" s="81"/>
      <c r="F716" s="85"/>
      <c r="G716" s="78"/>
      <c r="H716" s="79"/>
      <c r="I716" s="78"/>
      <c r="J716" s="86"/>
      <c r="K716" s="108">
        <f t="shared" si="17"/>
        <v>0</v>
      </c>
    </row>
    <row r="717" spans="1:11" x14ac:dyDescent="0.25">
      <c r="A717" s="78"/>
      <c r="B717" s="78"/>
      <c r="C717" s="78"/>
      <c r="D717" s="81"/>
      <c r="E717" s="81"/>
      <c r="F717" s="85"/>
      <c r="G717" s="78"/>
      <c r="H717" s="79"/>
      <c r="I717" s="78"/>
      <c r="J717" s="86"/>
      <c r="K717" s="108">
        <f t="shared" si="17"/>
        <v>0</v>
      </c>
    </row>
    <row r="718" spans="1:11" x14ac:dyDescent="0.25">
      <c r="A718" s="78"/>
      <c r="B718" s="78"/>
      <c r="C718" s="78"/>
      <c r="D718" s="81"/>
      <c r="E718" s="81"/>
      <c r="F718" s="85"/>
      <c r="G718" s="78"/>
      <c r="H718" s="79"/>
      <c r="I718" s="78"/>
      <c r="J718" s="86"/>
      <c r="K718" s="108">
        <f t="shared" si="17"/>
        <v>0</v>
      </c>
    </row>
    <row r="719" spans="1:11" x14ac:dyDescent="0.25">
      <c r="A719" s="78"/>
      <c r="B719" s="78"/>
      <c r="C719" s="78"/>
      <c r="D719" s="81"/>
      <c r="E719" s="81"/>
      <c r="F719" s="85"/>
      <c r="G719" s="78"/>
      <c r="H719" s="79"/>
      <c r="I719" s="78"/>
      <c r="J719" s="86"/>
      <c r="K719" s="108">
        <f t="shared" si="17"/>
        <v>0</v>
      </c>
    </row>
    <row r="720" spans="1:11" x14ac:dyDescent="0.25">
      <c r="A720" s="78"/>
      <c r="B720" s="78"/>
      <c r="C720" s="78"/>
      <c r="D720" s="81"/>
      <c r="E720" s="81"/>
      <c r="F720" s="85"/>
      <c r="G720" s="78"/>
      <c r="H720" s="79"/>
      <c r="I720" s="78"/>
      <c r="J720" s="86"/>
      <c r="K720" s="108">
        <f t="shared" si="17"/>
        <v>0</v>
      </c>
    </row>
    <row r="721" spans="1:11" x14ac:dyDescent="0.25">
      <c r="A721" s="78"/>
      <c r="B721" s="78"/>
      <c r="C721" s="78"/>
      <c r="D721" s="81"/>
      <c r="E721" s="81"/>
      <c r="F721" s="85"/>
      <c r="G721" s="78"/>
      <c r="H721" s="79"/>
      <c r="I721" s="78"/>
      <c r="J721" s="86"/>
      <c r="K721" s="108">
        <f t="shared" si="17"/>
        <v>0</v>
      </c>
    </row>
    <row r="722" spans="1:11" x14ac:dyDescent="0.25">
      <c r="A722" s="78"/>
      <c r="B722" s="78"/>
      <c r="C722" s="78"/>
      <c r="D722" s="81"/>
      <c r="E722" s="81"/>
      <c r="F722" s="85"/>
      <c r="G722" s="78"/>
      <c r="H722" s="79"/>
      <c r="I722" s="78"/>
      <c r="J722" s="86"/>
      <c r="K722" s="108">
        <f t="shared" si="17"/>
        <v>0</v>
      </c>
    </row>
    <row r="723" spans="1:11" x14ac:dyDescent="0.25">
      <c r="A723" s="78"/>
      <c r="B723" s="78"/>
      <c r="C723" s="78"/>
      <c r="D723" s="81"/>
      <c r="E723" s="81"/>
      <c r="F723" s="85"/>
      <c r="G723" s="78"/>
      <c r="H723" s="79"/>
      <c r="I723" s="78"/>
      <c r="J723" s="86"/>
      <c r="K723" s="108">
        <f t="shared" si="17"/>
        <v>0</v>
      </c>
    </row>
    <row r="724" spans="1:11" x14ac:dyDescent="0.25">
      <c r="A724" s="78"/>
      <c r="B724" s="78"/>
      <c r="C724" s="78"/>
      <c r="D724" s="81"/>
      <c r="E724" s="81"/>
      <c r="F724" s="85"/>
      <c r="G724" s="78"/>
      <c r="H724" s="79"/>
      <c r="I724" s="78"/>
      <c r="J724" s="86"/>
      <c r="K724" s="108">
        <f t="shared" si="17"/>
        <v>0</v>
      </c>
    </row>
    <row r="725" spans="1:11" x14ac:dyDescent="0.25">
      <c r="A725" s="78"/>
      <c r="B725" s="78"/>
      <c r="C725" s="78"/>
      <c r="D725" s="81"/>
      <c r="E725" s="81"/>
      <c r="F725" s="85"/>
      <c r="G725" s="78"/>
      <c r="H725" s="79"/>
      <c r="I725" s="78"/>
      <c r="J725" s="86"/>
      <c r="K725" s="108">
        <f t="shared" si="17"/>
        <v>0</v>
      </c>
    </row>
    <row r="726" spans="1:11" x14ac:dyDescent="0.25">
      <c r="A726" s="78"/>
      <c r="B726" s="78"/>
      <c r="C726" s="78"/>
      <c r="D726" s="81"/>
      <c r="E726" s="81"/>
      <c r="F726" s="85"/>
      <c r="G726" s="78"/>
      <c r="H726" s="79"/>
      <c r="I726" s="78"/>
      <c r="J726" s="86"/>
      <c r="K726" s="108">
        <f t="shared" si="17"/>
        <v>0</v>
      </c>
    </row>
    <row r="727" spans="1:11" x14ac:dyDescent="0.25">
      <c r="A727" s="78"/>
      <c r="B727" s="78"/>
      <c r="C727" s="78"/>
      <c r="D727" s="81"/>
      <c r="E727" s="81"/>
      <c r="F727" s="85"/>
      <c r="G727" s="78"/>
      <c r="H727" s="79"/>
      <c r="I727" s="78"/>
      <c r="J727" s="86"/>
      <c r="K727" s="108">
        <f t="shared" si="17"/>
        <v>0</v>
      </c>
    </row>
    <row r="728" spans="1:11" x14ac:dyDescent="0.25">
      <c r="A728" s="78"/>
      <c r="B728" s="78"/>
      <c r="C728" s="78"/>
      <c r="D728" s="81"/>
      <c r="E728" s="81"/>
      <c r="F728" s="85"/>
      <c r="G728" s="78"/>
      <c r="H728" s="79"/>
      <c r="I728" s="78"/>
      <c r="J728" s="86"/>
      <c r="K728" s="108">
        <f t="shared" si="17"/>
        <v>0</v>
      </c>
    </row>
    <row r="729" spans="1:11" x14ac:dyDescent="0.25">
      <c r="A729" s="78"/>
      <c r="B729" s="78"/>
      <c r="C729" s="78"/>
      <c r="D729" s="81"/>
      <c r="E729" s="81"/>
      <c r="F729" s="85"/>
      <c r="G729" s="78"/>
      <c r="H729" s="79"/>
      <c r="I729" s="78"/>
      <c r="J729" s="86"/>
      <c r="K729" s="108">
        <f t="shared" si="17"/>
        <v>0</v>
      </c>
    </row>
    <row r="730" spans="1:11" x14ac:dyDescent="0.25">
      <c r="A730" s="78"/>
      <c r="B730" s="78"/>
      <c r="C730" s="78"/>
      <c r="D730" s="81"/>
      <c r="E730" s="81"/>
      <c r="F730" s="85"/>
      <c r="G730" s="78"/>
      <c r="H730" s="79"/>
      <c r="I730" s="78"/>
      <c r="J730" s="86"/>
      <c r="K730" s="108">
        <f t="shared" si="17"/>
        <v>0</v>
      </c>
    </row>
    <row r="731" spans="1:11" x14ac:dyDescent="0.25">
      <c r="A731" s="78"/>
      <c r="B731" s="78"/>
      <c r="C731" s="78"/>
      <c r="D731" s="81"/>
      <c r="E731" s="81"/>
      <c r="F731" s="85"/>
      <c r="G731" s="78"/>
      <c r="H731" s="79"/>
      <c r="I731" s="78"/>
      <c r="J731" s="86"/>
      <c r="K731" s="108">
        <f t="shared" si="17"/>
        <v>0</v>
      </c>
    </row>
    <row r="732" spans="1:11" x14ac:dyDescent="0.25">
      <c r="A732" s="78"/>
      <c r="B732" s="78"/>
      <c r="C732" s="78"/>
      <c r="D732" s="81"/>
      <c r="E732" s="81"/>
      <c r="F732" s="85"/>
      <c r="G732" s="78"/>
      <c r="H732" s="79"/>
      <c r="I732" s="78"/>
      <c r="J732" s="86"/>
      <c r="K732" s="108">
        <f t="shared" si="17"/>
        <v>0</v>
      </c>
    </row>
    <row r="733" spans="1:11" x14ac:dyDescent="0.25">
      <c r="A733" s="78"/>
      <c r="B733" s="78"/>
      <c r="C733" s="78"/>
      <c r="D733" s="81"/>
      <c r="E733" s="81"/>
      <c r="F733" s="85"/>
      <c r="G733" s="78"/>
      <c r="H733" s="79"/>
      <c r="I733" s="78"/>
      <c r="J733" s="86"/>
      <c r="K733" s="108">
        <f t="shared" si="17"/>
        <v>0</v>
      </c>
    </row>
    <row r="734" spans="1:11" x14ac:dyDescent="0.25">
      <c r="A734" s="78"/>
      <c r="B734" s="78"/>
      <c r="C734" s="78"/>
      <c r="D734" s="81"/>
      <c r="E734" s="81"/>
      <c r="F734" s="85"/>
      <c r="G734" s="78"/>
      <c r="H734" s="79"/>
      <c r="I734" s="78"/>
      <c r="J734" s="86"/>
      <c r="K734" s="108">
        <f t="shared" si="17"/>
        <v>0</v>
      </c>
    </row>
    <row r="735" spans="1:11" x14ac:dyDescent="0.25">
      <c r="A735" s="78"/>
      <c r="B735" s="78"/>
      <c r="C735" s="78"/>
      <c r="D735" s="81"/>
      <c r="E735" s="81"/>
      <c r="F735" s="85"/>
      <c r="G735" s="78"/>
      <c r="H735" s="79"/>
      <c r="I735" s="78"/>
      <c r="J735" s="86"/>
      <c r="K735" s="108">
        <f t="shared" si="17"/>
        <v>0</v>
      </c>
    </row>
    <row r="736" spans="1:11" x14ac:dyDescent="0.25">
      <c r="A736" s="78"/>
      <c r="B736" s="78"/>
      <c r="C736" s="78"/>
      <c r="D736" s="81"/>
      <c r="E736" s="81"/>
      <c r="F736" s="85"/>
      <c r="G736" s="78"/>
      <c r="H736" s="79"/>
      <c r="I736" s="78"/>
      <c r="J736" s="86"/>
      <c r="K736" s="108">
        <f t="shared" si="17"/>
        <v>0</v>
      </c>
    </row>
    <row r="737" spans="1:11" x14ac:dyDescent="0.25">
      <c r="A737" s="78"/>
      <c r="B737" s="78"/>
      <c r="C737" s="78"/>
      <c r="D737" s="81"/>
      <c r="E737" s="81"/>
      <c r="F737" s="85"/>
      <c r="G737" s="78"/>
      <c r="H737" s="79"/>
      <c r="I737" s="78"/>
      <c r="J737" s="86"/>
      <c r="K737" s="108">
        <f t="shared" si="17"/>
        <v>0</v>
      </c>
    </row>
    <row r="738" spans="1:11" x14ac:dyDescent="0.25">
      <c r="A738" s="78"/>
      <c r="B738" s="78"/>
      <c r="C738" s="78"/>
      <c r="D738" s="81"/>
      <c r="E738" s="81"/>
      <c r="F738" s="85"/>
      <c r="G738" s="78"/>
      <c r="H738" s="79"/>
      <c r="I738" s="78"/>
      <c r="J738" s="86"/>
      <c r="K738" s="108">
        <f t="shared" si="17"/>
        <v>0</v>
      </c>
    </row>
    <row r="739" spans="1:11" x14ac:dyDescent="0.25">
      <c r="A739" s="78"/>
      <c r="B739" s="78"/>
      <c r="C739" s="78"/>
      <c r="D739" s="81"/>
      <c r="E739" s="81"/>
      <c r="F739" s="85"/>
      <c r="G739" s="78"/>
      <c r="H739" s="79"/>
      <c r="I739" s="78"/>
      <c r="J739" s="86"/>
      <c r="K739" s="108">
        <f t="shared" si="17"/>
        <v>0</v>
      </c>
    </row>
    <row r="740" spans="1:11" x14ac:dyDescent="0.25">
      <c r="A740" s="78"/>
      <c r="B740" s="78"/>
      <c r="C740" s="78"/>
      <c r="D740" s="81"/>
      <c r="E740" s="81"/>
      <c r="F740" s="85"/>
      <c r="G740" s="78"/>
      <c r="H740" s="79"/>
      <c r="I740" s="78"/>
      <c r="J740" s="86"/>
      <c r="K740" s="108">
        <f t="shared" si="17"/>
        <v>0</v>
      </c>
    </row>
    <row r="741" spans="1:11" x14ac:dyDescent="0.25">
      <c r="A741" s="78"/>
      <c r="B741" s="78"/>
      <c r="C741" s="78"/>
      <c r="D741" s="81"/>
      <c r="E741" s="81"/>
      <c r="F741" s="85"/>
      <c r="G741" s="78"/>
      <c r="H741" s="79"/>
      <c r="I741" s="78"/>
      <c r="J741" s="86"/>
      <c r="K741" s="108">
        <f t="shared" si="17"/>
        <v>0</v>
      </c>
    </row>
    <row r="742" spans="1:11" x14ac:dyDescent="0.25">
      <c r="A742" s="78"/>
      <c r="B742" s="78"/>
      <c r="C742" s="78"/>
      <c r="D742" s="81"/>
      <c r="E742" s="81"/>
      <c r="F742" s="85"/>
      <c r="G742" s="78"/>
      <c r="H742" s="79"/>
      <c r="I742" s="78"/>
      <c r="J742" s="86"/>
      <c r="K742" s="108">
        <f t="shared" si="17"/>
        <v>0</v>
      </c>
    </row>
    <row r="743" spans="1:11" x14ac:dyDescent="0.25">
      <c r="A743" s="78"/>
      <c r="B743" s="78"/>
      <c r="C743" s="78"/>
      <c r="D743" s="81"/>
      <c r="E743" s="81"/>
      <c r="F743" s="85"/>
      <c r="G743" s="78"/>
      <c r="H743" s="79"/>
      <c r="I743" s="78"/>
      <c r="J743" s="86"/>
      <c r="K743" s="108">
        <f t="shared" si="17"/>
        <v>0</v>
      </c>
    </row>
    <row r="744" spans="1:11" x14ac:dyDescent="0.25">
      <c r="A744" s="78"/>
      <c r="B744" s="78"/>
      <c r="C744" s="78"/>
      <c r="D744" s="81"/>
      <c r="E744" s="81"/>
      <c r="F744" s="85"/>
      <c r="G744" s="78"/>
      <c r="H744" s="79"/>
      <c r="I744" s="78"/>
      <c r="J744" s="86"/>
      <c r="K744" s="108">
        <f t="shared" si="17"/>
        <v>0</v>
      </c>
    </row>
    <row r="745" spans="1:11" x14ac:dyDescent="0.25">
      <c r="A745" s="78"/>
      <c r="B745" s="78"/>
      <c r="C745" s="78"/>
      <c r="D745" s="81"/>
      <c r="E745" s="81"/>
      <c r="F745" s="85"/>
      <c r="G745" s="78"/>
      <c r="H745" s="79"/>
      <c r="I745" s="78"/>
      <c r="J745" s="86"/>
      <c r="K745" s="108">
        <f t="shared" si="17"/>
        <v>0</v>
      </c>
    </row>
    <row r="746" spans="1:11" x14ac:dyDescent="0.25">
      <c r="A746" s="78"/>
      <c r="B746" s="78"/>
      <c r="C746" s="78"/>
      <c r="D746" s="81"/>
      <c r="E746" s="81"/>
      <c r="F746" s="85"/>
      <c r="G746" s="78"/>
      <c r="H746" s="79"/>
      <c r="I746" s="78"/>
      <c r="J746" s="86"/>
      <c r="K746" s="108">
        <f t="shared" si="17"/>
        <v>0</v>
      </c>
    </row>
    <row r="747" spans="1:11" x14ac:dyDescent="0.25">
      <c r="A747" s="78"/>
      <c r="B747" s="78"/>
      <c r="C747" s="78"/>
      <c r="D747" s="81"/>
      <c r="E747" s="81"/>
      <c r="F747" s="85"/>
      <c r="G747" s="78"/>
      <c r="H747" s="79"/>
      <c r="I747" s="78"/>
      <c r="J747" s="86"/>
      <c r="K747" s="108">
        <f t="shared" si="17"/>
        <v>0</v>
      </c>
    </row>
    <row r="748" spans="1:11" x14ac:dyDescent="0.25">
      <c r="A748" s="78"/>
      <c r="B748" s="78"/>
      <c r="C748" s="78"/>
      <c r="D748" s="81"/>
      <c r="E748" s="81"/>
      <c r="F748" s="85"/>
      <c r="G748" s="78"/>
      <c r="H748" s="79"/>
      <c r="I748" s="78"/>
      <c r="J748" s="86"/>
      <c r="K748" s="108">
        <f t="shared" si="17"/>
        <v>0</v>
      </c>
    </row>
    <row r="749" spans="1:11" x14ac:dyDescent="0.25">
      <c r="A749" s="78"/>
      <c r="B749" s="78"/>
      <c r="C749" s="78"/>
      <c r="D749" s="81"/>
      <c r="E749" s="81"/>
      <c r="F749" s="85"/>
      <c r="G749" s="78"/>
      <c r="H749" s="79"/>
      <c r="I749" s="78"/>
      <c r="J749" s="86"/>
      <c r="K749" s="108">
        <f t="shared" si="17"/>
        <v>0</v>
      </c>
    </row>
    <row r="750" spans="1:11" x14ac:dyDescent="0.25">
      <c r="A750" s="78"/>
      <c r="B750" s="78"/>
      <c r="C750" s="78"/>
      <c r="D750" s="81"/>
      <c r="E750" s="81"/>
      <c r="F750" s="85"/>
      <c r="G750" s="78"/>
      <c r="H750" s="79"/>
      <c r="I750" s="78"/>
      <c r="J750" s="86"/>
      <c r="K750" s="108">
        <f t="shared" si="17"/>
        <v>0</v>
      </c>
    </row>
    <row r="751" spans="1:11" x14ac:dyDescent="0.25">
      <c r="A751" s="78"/>
      <c r="B751" s="78"/>
      <c r="C751" s="78"/>
      <c r="D751" s="81"/>
      <c r="E751" s="81"/>
      <c r="F751" s="85"/>
      <c r="G751" s="78"/>
      <c r="H751" s="79"/>
      <c r="I751" s="78"/>
      <c r="J751" s="86"/>
      <c r="K751" s="108">
        <f t="shared" si="17"/>
        <v>0</v>
      </c>
    </row>
    <row r="752" spans="1:11" x14ac:dyDescent="0.25">
      <c r="A752" s="78"/>
      <c r="B752" s="78"/>
      <c r="C752" s="78"/>
      <c r="D752" s="81"/>
      <c r="E752" s="81"/>
      <c r="F752" s="85"/>
      <c r="G752" s="78"/>
      <c r="H752" s="79"/>
      <c r="I752" s="78"/>
      <c r="J752" s="86"/>
      <c r="K752" s="108">
        <f t="shared" si="17"/>
        <v>0</v>
      </c>
    </row>
    <row r="753" spans="1:11" x14ac:dyDescent="0.25">
      <c r="A753" s="78"/>
      <c r="B753" s="78"/>
      <c r="C753" s="78"/>
      <c r="D753" s="81"/>
      <c r="E753" s="81"/>
      <c r="F753" s="85"/>
      <c r="G753" s="78"/>
      <c r="H753" s="79"/>
      <c r="I753" s="78"/>
      <c r="J753" s="86"/>
      <c r="K753" s="108">
        <f t="shared" si="17"/>
        <v>0</v>
      </c>
    </row>
    <row r="754" spans="1:11" x14ac:dyDescent="0.25">
      <c r="A754" s="78"/>
      <c r="B754" s="78"/>
      <c r="C754" s="78"/>
      <c r="D754" s="81"/>
      <c r="E754" s="81"/>
      <c r="F754" s="85"/>
      <c r="G754" s="78"/>
      <c r="H754" s="79"/>
      <c r="I754" s="78"/>
      <c r="J754" s="86"/>
      <c r="K754" s="108">
        <f t="shared" si="17"/>
        <v>0</v>
      </c>
    </row>
    <row r="755" spans="1:11" x14ac:dyDescent="0.25">
      <c r="A755" s="78"/>
      <c r="B755" s="78"/>
      <c r="C755" s="78"/>
      <c r="D755" s="81"/>
      <c r="E755" s="81"/>
      <c r="F755" s="85"/>
      <c r="G755" s="78"/>
      <c r="H755" s="79"/>
      <c r="I755" s="78"/>
      <c r="J755" s="86"/>
      <c r="K755" s="108">
        <f t="shared" si="17"/>
        <v>0</v>
      </c>
    </row>
    <row r="756" spans="1:11" x14ac:dyDescent="0.25">
      <c r="A756" s="78"/>
      <c r="B756" s="78"/>
      <c r="C756" s="78"/>
      <c r="D756" s="81"/>
      <c r="E756" s="81"/>
      <c r="F756" s="85"/>
      <c r="G756" s="78"/>
      <c r="H756" s="79"/>
      <c r="I756" s="78"/>
      <c r="J756" s="86"/>
      <c r="K756" s="108">
        <f t="shared" si="17"/>
        <v>0</v>
      </c>
    </row>
    <row r="757" spans="1:11" x14ac:dyDescent="0.25">
      <c r="A757" s="78"/>
      <c r="B757" s="78"/>
      <c r="C757" s="78"/>
      <c r="D757" s="81"/>
      <c r="E757" s="81"/>
      <c r="F757" s="85"/>
      <c r="G757" s="78"/>
      <c r="H757" s="79"/>
      <c r="I757" s="78"/>
      <c r="J757" s="86"/>
      <c r="K757" s="108">
        <f t="shared" si="17"/>
        <v>0</v>
      </c>
    </row>
    <row r="758" spans="1:11" x14ac:dyDescent="0.25">
      <c r="A758" s="78"/>
      <c r="B758" s="78"/>
      <c r="C758" s="78"/>
      <c r="D758" s="81"/>
      <c r="E758" s="81"/>
      <c r="F758" s="85"/>
      <c r="G758" s="78"/>
      <c r="H758" s="79"/>
      <c r="I758" s="78"/>
      <c r="J758" s="86"/>
      <c r="K758" s="108">
        <f t="shared" si="17"/>
        <v>0</v>
      </c>
    </row>
    <row r="759" spans="1:11" x14ac:dyDescent="0.25">
      <c r="A759" s="78"/>
      <c r="B759" s="78"/>
      <c r="C759" s="78"/>
      <c r="D759" s="81"/>
      <c r="E759" s="81"/>
      <c r="F759" s="85"/>
      <c r="G759" s="78"/>
      <c r="H759" s="79"/>
      <c r="I759" s="78"/>
      <c r="J759" s="86"/>
      <c r="K759" s="108">
        <f t="shared" si="17"/>
        <v>0</v>
      </c>
    </row>
    <row r="760" spans="1:11" x14ac:dyDescent="0.25">
      <c r="A760" s="78"/>
      <c r="B760" s="78"/>
      <c r="C760" s="78"/>
      <c r="D760" s="81"/>
      <c r="E760" s="81"/>
      <c r="F760" s="85"/>
      <c r="G760" s="78"/>
      <c r="H760" s="79"/>
      <c r="I760" s="78"/>
      <c r="J760" s="86"/>
      <c r="K760" s="108">
        <f t="shared" si="17"/>
        <v>0</v>
      </c>
    </row>
    <row r="761" spans="1:11" x14ac:dyDescent="0.25">
      <c r="A761" s="78"/>
      <c r="B761" s="78"/>
      <c r="C761" s="78"/>
      <c r="D761" s="81"/>
      <c r="E761" s="81"/>
      <c r="F761" s="85"/>
      <c r="G761" s="78"/>
      <c r="H761" s="79"/>
      <c r="I761" s="78"/>
      <c r="J761" s="86"/>
      <c r="K761" s="108">
        <f t="shared" si="17"/>
        <v>0</v>
      </c>
    </row>
    <row r="762" spans="1:11" x14ac:dyDescent="0.25">
      <c r="A762" s="78"/>
      <c r="B762" s="78"/>
      <c r="C762" s="78"/>
      <c r="D762" s="81"/>
      <c r="E762" s="81"/>
      <c r="F762" s="85"/>
      <c r="G762" s="78"/>
      <c r="H762" s="79"/>
      <c r="I762" s="78"/>
      <c r="J762" s="86"/>
      <c r="K762" s="108">
        <f t="shared" si="17"/>
        <v>0</v>
      </c>
    </row>
    <row r="763" spans="1:11" x14ac:dyDescent="0.25">
      <c r="A763" s="78"/>
      <c r="B763" s="78"/>
      <c r="C763" s="78"/>
      <c r="D763" s="81"/>
      <c r="E763" s="81"/>
      <c r="F763" s="85"/>
      <c r="G763" s="78"/>
      <c r="H763" s="79"/>
      <c r="I763" s="78"/>
      <c r="J763" s="86"/>
      <c r="K763" s="108">
        <f t="shared" si="17"/>
        <v>0</v>
      </c>
    </row>
    <row r="764" spans="1:11" x14ac:dyDescent="0.25">
      <c r="A764" s="78"/>
      <c r="B764" s="78"/>
      <c r="C764" s="78"/>
      <c r="D764" s="81"/>
      <c r="E764" s="81"/>
      <c r="F764" s="85"/>
      <c r="G764" s="78"/>
      <c r="H764" s="79"/>
      <c r="I764" s="78"/>
      <c r="J764" s="86"/>
      <c r="K764" s="108">
        <f t="shared" si="17"/>
        <v>0</v>
      </c>
    </row>
    <row r="765" spans="1:11" x14ac:dyDescent="0.25">
      <c r="A765" s="78"/>
      <c r="B765" s="78"/>
      <c r="C765" s="78"/>
      <c r="D765" s="81"/>
      <c r="E765" s="81"/>
      <c r="F765" s="85"/>
      <c r="G765" s="78"/>
      <c r="H765" s="79"/>
      <c r="I765" s="78"/>
      <c r="J765" s="86"/>
      <c r="K765" s="108">
        <f t="shared" si="17"/>
        <v>0</v>
      </c>
    </row>
    <row r="766" spans="1:11" x14ac:dyDescent="0.25">
      <c r="A766" s="78"/>
      <c r="B766" s="78"/>
      <c r="C766" s="78"/>
      <c r="D766" s="81"/>
      <c r="E766" s="81"/>
      <c r="F766" s="85"/>
      <c r="G766" s="78"/>
      <c r="H766" s="79"/>
      <c r="I766" s="78"/>
      <c r="J766" s="86"/>
      <c r="K766" s="108">
        <f t="shared" si="17"/>
        <v>0</v>
      </c>
    </row>
    <row r="767" spans="1:11" x14ac:dyDescent="0.25">
      <c r="A767" s="78"/>
      <c r="B767" s="78"/>
      <c r="C767" s="78"/>
      <c r="D767" s="81"/>
      <c r="E767" s="81"/>
      <c r="F767" s="85"/>
      <c r="G767" s="78"/>
      <c r="H767" s="79"/>
      <c r="I767" s="78"/>
      <c r="J767" s="86"/>
      <c r="K767" s="108">
        <f t="shared" si="17"/>
        <v>0</v>
      </c>
    </row>
    <row r="768" spans="1:11" x14ac:dyDescent="0.25">
      <c r="A768" s="78"/>
      <c r="B768" s="78"/>
      <c r="C768" s="78"/>
      <c r="D768" s="81"/>
      <c r="E768" s="81"/>
      <c r="F768" s="85"/>
      <c r="G768" s="78"/>
      <c r="H768" s="79"/>
      <c r="I768" s="78"/>
      <c r="J768" s="86"/>
      <c r="K768" s="108">
        <f t="shared" si="17"/>
        <v>0</v>
      </c>
    </row>
    <row r="769" spans="1:11" x14ac:dyDescent="0.25">
      <c r="A769" s="78"/>
      <c r="B769" s="78"/>
      <c r="C769" s="78"/>
      <c r="D769" s="81"/>
      <c r="E769" s="81"/>
      <c r="F769" s="85"/>
      <c r="G769" s="78"/>
      <c r="H769" s="79"/>
      <c r="I769" s="78"/>
      <c r="J769" s="86"/>
      <c r="K769" s="108">
        <f t="shared" si="17"/>
        <v>0</v>
      </c>
    </row>
    <row r="770" spans="1:11" x14ac:dyDescent="0.25">
      <c r="A770" s="78"/>
      <c r="B770" s="78"/>
      <c r="C770" s="78"/>
      <c r="D770" s="81"/>
      <c r="E770" s="81"/>
      <c r="F770" s="85"/>
      <c r="G770" s="78"/>
      <c r="H770" s="79"/>
      <c r="I770" s="78"/>
      <c r="J770" s="86"/>
      <c r="K770" s="108">
        <f t="shared" ref="K770:K833" si="18">COUNTIF($G$2:$G$1201,G770)</f>
        <v>0</v>
      </c>
    </row>
    <row r="771" spans="1:11" x14ac:dyDescent="0.25">
      <c r="A771" s="78"/>
      <c r="B771" s="78"/>
      <c r="C771" s="78"/>
      <c r="D771" s="81"/>
      <c r="E771" s="81"/>
      <c r="F771" s="85"/>
      <c r="G771" s="78"/>
      <c r="H771" s="79"/>
      <c r="I771" s="78"/>
      <c r="J771" s="86"/>
      <c r="K771" s="108">
        <f t="shared" si="18"/>
        <v>0</v>
      </c>
    </row>
    <row r="772" spans="1:11" x14ac:dyDescent="0.25">
      <c r="A772" s="78"/>
      <c r="B772" s="78"/>
      <c r="C772" s="78"/>
      <c r="D772" s="81"/>
      <c r="E772" s="81"/>
      <c r="F772" s="85"/>
      <c r="G772" s="78"/>
      <c r="H772" s="79"/>
      <c r="I772" s="78"/>
      <c r="J772" s="86"/>
      <c r="K772" s="108">
        <f t="shared" si="18"/>
        <v>0</v>
      </c>
    </row>
    <row r="773" spans="1:11" x14ac:dyDescent="0.25">
      <c r="A773" s="78"/>
      <c r="B773" s="78"/>
      <c r="C773" s="78"/>
      <c r="D773" s="81"/>
      <c r="E773" s="81"/>
      <c r="F773" s="85"/>
      <c r="G773" s="78"/>
      <c r="H773" s="79"/>
      <c r="I773" s="78"/>
      <c r="J773" s="86"/>
      <c r="K773" s="108">
        <f t="shared" si="18"/>
        <v>0</v>
      </c>
    </row>
    <row r="774" spans="1:11" x14ac:dyDescent="0.25">
      <c r="A774" s="78"/>
      <c r="B774" s="78"/>
      <c r="C774" s="78"/>
      <c r="D774" s="81"/>
      <c r="E774" s="81"/>
      <c r="F774" s="85"/>
      <c r="G774" s="78"/>
      <c r="H774" s="79"/>
      <c r="I774" s="78"/>
      <c r="J774" s="86"/>
      <c r="K774" s="108">
        <f t="shared" si="18"/>
        <v>0</v>
      </c>
    </row>
    <row r="775" spans="1:11" x14ac:dyDescent="0.25">
      <c r="A775" s="78"/>
      <c r="B775" s="78"/>
      <c r="C775" s="78"/>
      <c r="D775" s="81"/>
      <c r="E775" s="81"/>
      <c r="F775" s="85"/>
      <c r="G775" s="78"/>
      <c r="H775" s="79"/>
      <c r="I775" s="78"/>
      <c r="J775" s="86"/>
      <c r="K775" s="108">
        <f t="shared" si="18"/>
        <v>0</v>
      </c>
    </row>
    <row r="776" spans="1:11" x14ac:dyDescent="0.25">
      <c r="A776" s="78"/>
      <c r="B776" s="78"/>
      <c r="C776" s="78"/>
      <c r="D776" s="81"/>
      <c r="E776" s="81"/>
      <c r="F776" s="85"/>
      <c r="G776" s="78"/>
      <c r="H776" s="79"/>
      <c r="I776" s="78"/>
      <c r="J776" s="86"/>
      <c r="K776" s="108">
        <f t="shared" si="18"/>
        <v>0</v>
      </c>
    </row>
    <row r="777" spans="1:11" x14ac:dyDescent="0.25">
      <c r="A777" s="78"/>
      <c r="B777" s="78"/>
      <c r="C777" s="78"/>
      <c r="D777" s="81"/>
      <c r="E777" s="81"/>
      <c r="F777" s="85"/>
      <c r="G777" s="78"/>
      <c r="H777" s="79"/>
      <c r="I777" s="78"/>
      <c r="J777" s="86"/>
      <c r="K777" s="108">
        <f t="shared" si="18"/>
        <v>0</v>
      </c>
    </row>
    <row r="778" spans="1:11" x14ac:dyDescent="0.25">
      <c r="A778" s="78"/>
      <c r="B778" s="78"/>
      <c r="C778" s="78"/>
      <c r="D778" s="81"/>
      <c r="E778" s="81"/>
      <c r="F778" s="85"/>
      <c r="G778" s="78"/>
      <c r="H778" s="79"/>
      <c r="I778" s="78"/>
      <c r="J778" s="86"/>
      <c r="K778" s="108">
        <f t="shared" si="18"/>
        <v>0</v>
      </c>
    </row>
    <row r="779" spans="1:11" x14ac:dyDescent="0.25">
      <c r="A779" s="78"/>
      <c r="B779" s="78"/>
      <c r="C779" s="78"/>
      <c r="D779" s="81"/>
      <c r="E779" s="81"/>
      <c r="F779" s="85"/>
      <c r="G779" s="78"/>
      <c r="H779" s="79"/>
      <c r="I779" s="78"/>
      <c r="J779" s="86"/>
      <c r="K779" s="108">
        <f t="shared" si="18"/>
        <v>0</v>
      </c>
    </row>
    <row r="780" spans="1:11" x14ac:dyDescent="0.25">
      <c r="A780" s="78"/>
      <c r="B780" s="78"/>
      <c r="C780" s="78"/>
      <c r="D780" s="81"/>
      <c r="E780" s="81"/>
      <c r="F780" s="85"/>
      <c r="G780" s="78"/>
      <c r="H780" s="79"/>
      <c r="I780" s="78"/>
      <c r="J780" s="86"/>
      <c r="K780" s="108">
        <f t="shared" si="18"/>
        <v>0</v>
      </c>
    </row>
    <row r="781" spans="1:11" x14ac:dyDescent="0.25">
      <c r="A781" s="78"/>
      <c r="B781" s="78"/>
      <c r="C781" s="78"/>
      <c r="D781" s="81"/>
      <c r="E781" s="81"/>
      <c r="F781" s="85"/>
      <c r="G781" s="78"/>
      <c r="H781" s="79"/>
      <c r="I781" s="78"/>
      <c r="J781" s="86"/>
      <c r="K781" s="108">
        <f t="shared" si="18"/>
        <v>0</v>
      </c>
    </row>
    <row r="782" spans="1:11" x14ac:dyDescent="0.25">
      <c r="A782" s="78"/>
      <c r="B782" s="78"/>
      <c r="C782" s="78"/>
      <c r="D782" s="81"/>
      <c r="E782" s="81"/>
      <c r="F782" s="85"/>
      <c r="G782" s="78"/>
      <c r="H782" s="79"/>
      <c r="I782" s="78"/>
      <c r="J782" s="86"/>
      <c r="K782" s="108">
        <f t="shared" si="18"/>
        <v>0</v>
      </c>
    </row>
    <row r="783" spans="1:11" x14ac:dyDescent="0.25">
      <c r="A783" s="78"/>
      <c r="B783" s="78"/>
      <c r="C783" s="78"/>
      <c r="D783" s="81"/>
      <c r="E783" s="81"/>
      <c r="F783" s="85"/>
      <c r="G783" s="78"/>
      <c r="H783" s="79"/>
      <c r="I783" s="78"/>
      <c r="J783" s="86"/>
      <c r="K783" s="108">
        <f t="shared" si="18"/>
        <v>0</v>
      </c>
    </row>
    <row r="784" spans="1:11" x14ac:dyDescent="0.25">
      <c r="A784" s="78"/>
      <c r="B784" s="78"/>
      <c r="C784" s="78"/>
      <c r="D784" s="81"/>
      <c r="E784" s="81"/>
      <c r="F784" s="85"/>
      <c r="G784" s="78"/>
      <c r="H784" s="79"/>
      <c r="I784" s="78"/>
      <c r="J784" s="86"/>
      <c r="K784" s="108">
        <f t="shared" si="18"/>
        <v>0</v>
      </c>
    </row>
    <row r="785" spans="1:11" x14ac:dyDescent="0.25">
      <c r="A785" s="78"/>
      <c r="B785" s="78"/>
      <c r="C785" s="78"/>
      <c r="D785" s="81"/>
      <c r="E785" s="81"/>
      <c r="F785" s="85"/>
      <c r="G785" s="78"/>
      <c r="H785" s="79"/>
      <c r="I785" s="78"/>
      <c r="J785" s="86"/>
      <c r="K785" s="108">
        <f t="shared" si="18"/>
        <v>0</v>
      </c>
    </row>
    <row r="786" spans="1:11" x14ac:dyDescent="0.25">
      <c r="A786" s="78"/>
      <c r="B786" s="78"/>
      <c r="C786" s="78"/>
      <c r="D786" s="81"/>
      <c r="E786" s="81"/>
      <c r="F786" s="85"/>
      <c r="G786" s="78"/>
      <c r="H786" s="79"/>
      <c r="I786" s="78"/>
      <c r="J786" s="86"/>
      <c r="K786" s="108">
        <f t="shared" si="18"/>
        <v>0</v>
      </c>
    </row>
    <row r="787" spans="1:11" x14ac:dyDescent="0.25">
      <c r="A787" s="78"/>
      <c r="B787" s="78"/>
      <c r="C787" s="78"/>
      <c r="D787" s="81"/>
      <c r="E787" s="81"/>
      <c r="F787" s="85"/>
      <c r="G787" s="78"/>
      <c r="H787" s="79"/>
      <c r="I787" s="78"/>
      <c r="J787" s="86"/>
      <c r="K787" s="108">
        <f t="shared" si="18"/>
        <v>0</v>
      </c>
    </row>
    <row r="788" spans="1:11" x14ac:dyDescent="0.25">
      <c r="A788" s="78"/>
      <c r="B788" s="78"/>
      <c r="C788" s="78"/>
      <c r="D788" s="81"/>
      <c r="E788" s="81"/>
      <c r="F788" s="85"/>
      <c r="G788" s="78"/>
      <c r="H788" s="79"/>
      <c r="I788" s="78"/>
      <c r="J788" s="86"/>
      <c r="K788" s="108">
        <f t="shared" si="18"/>
        <v>0</v>
      </c>
    </row>
    <row r="789" spans="1:11" x14ac:dyDescent="0.25">
      <c r="A789" s="78"/>
      <c r="B789" s="78"/>
      <c r="C789" s="78"/>
      <c r="D789" s="81"/>
      <c r="E789" s="81"/>
      <c r="F789" s="85"/>
      <c r="G789" s="78"/>
      <c r="H789" s="79"/>
      <c r="I789" s="78"/>
      <c r="J789" s="86"/>
      <c r="K789" s="108">
        <f t="shared" si="18"/>
        <v>0</v>
      </c>
    </row>
    <row r="790" spans="1:11" x14ac:dyDescent="0.25">
      <c r="A790" s="78"/>
      <c r="B790" s="78"/>
      <c r="C790" s="78"/>
      <c r="D790" s="81"/>
      <c r="E790" s="81"/>
      <c r="F790" s="85"/>
      <c r="G790" s="78"/>
      <c r="H790" s="79"/>
      <c r="I790" s="78"/>
      <c r="J790" s="86"/>
      <c r="K790" s="108">
        <f t="shared" si="18"/>
        <v>0</v>
      </c>
    </row>
    <row r="791" spans="1:11" x14ac:dyDescent="0.25">
      <c r="A791" s="78"/>
      <c r="B791" s="78"/>
      <c r="C791" s="78"/>
      <c r="D791" s="81"/>
      <c r="E791" s="81"/>
      <c r="F791" s="85"/>
      <c r="G791" s="78"/>
      <c r="H791" s="79"/>
      <c r="I791" s="78"/>
      <c r="J791" s="86"/>
      <c r="K791" s="108">
        <f t="shared" si="18"/>
        <v>0</v>
      </c>
    </row>
    <row r="792" spans="1:11" x14ac:dyDescent="0.25">
      <c r="A792" s="78"/>
      <c r="B792" s="78"/>
      <c r="C792" s="78"/>
      <c r="D792" s="81"/>
      <c r="E792" s="81"/>
      <c r="F792" s="85"/>
      <c r="G792" s="78"/>
      <c r="H792" s="79"/>
      <c r="I792" s="78"/>
      <c r="J792" s="86"/>
      <c r="K792" s="108">
        <f t="shared" si="18"/>
        <v>0</v>
      </c>
    </row>
    <row r="793" spans="1:11" x14ac:dyDescent="0.25">
      <c r="A793" s="78"/>
      <c r="B793" s="78"/>
      <c r="C793" s="78"/>
      <c r="D793" s="81"/>
      <c r="E793" s="81"/>
      <c r="F793" s="85"/>
      <c r="G793" s="78"/>
      <c r="H793" s="79"/>
      <c r="I793" s="78"/>
      <c r="J793" s="86"/>
      <c r="K793" s="108">
        <f t="shared" si="18"/>
        <v>0</v>
      </c>
    </row>
    <row r="794" spans="1:11" x14ac:dyDescent="0.25">
      <c r="A794" s="78"/>
      <c r="B794" s="78"/>
      <c r="C794" s="78"/>
      <c r="D794" s="81"/>
      <c r="E794" s="81"/>
      <c r="F794" s="85"/>
      <c r="G794" s="78"/>
      <c r="H794" s="79"/>
      <c r="I794" s="78"/>
      <c r="J794" s="86"/>
      <c r="K794" s="108">
        <f t="shared" si="18"/>
        <v>0</v>
      </c>
    </row>
    <row r="795" spans="1:11" x14ac:dyDescent="0.25">
      <c r="A795" s="78"/>
      <c r="B795" s="78"/>
      <c r="C795" s="78"/>
      <c r="D795" s="81"/>
      <c r="E795" s="81"/>
      <c r="F795" s="85"/>
      <c r="G795" s="78"/>
      <c r="H795" s="79"/>
      <c r="I795" s="78"/>
      <c r="J795" s="86"/>
      <c r="K795" s="108">
        <f t="shared" si="18"/>
        <v>0</v>
      </c>
    </row>
    <row r="796" spans="1:11" x14ac:dyDescent="0.25">
      <c r="A796" s="78"/>
      <c r="B796" s="78"/>
      <c r="C796" s="78"/>
      <c r="D796" s="81"/>
      <c r="E796" s="81"/>
      <c r="F796" s="85"/>
      <c r="G796" s="78"/>
      <c r="H796" s="79"/>
      <c r="I796" s="78"/>
      <c r="J796" s="86"/>
      <c r="K796" s="108">
        <f t="shared" si="18"/>
        <v>0</v>
      </c>
    </row>
    <row r="797" spans="1:11" x14ac:dyDescent="0.25">
      <c r="A797" s="78"/>
      <c r="B797" s="78"/>
      <c r="C797" s="78"/>
      <c r="D797" s="81"/>
      <c r="E797" s="81"/>
      <c r="F797" s="85"/>
      <c r="G797" s="78"/>
      <c r="H797" s="79"/>
      <c r="I797" s="78"/>
      <c r="J797" s="86"/>
      <c r="K797" s="108">
        <f t="shared" si="18"/>
        <v>0</v>
      </c>
    </row>
    <row r="798" spans="1:11" x14ac:dyDescent="0.25">
      <c r="A798" s="78"/>
      <c r="B798" s="78"/>
      <c r="C798" s="78"/>
      <c r="D798" s="81"/>
      <c r="E798" s="81"/>
      <c r="F798" s="85"/>
      <c r="G798" s="78"/>
      <c r="H798" s="79"/>
      <c r="I798" s="78"/>
      <c r="J798" s="86"/>
      <c r="K798" s="108">
        <f t="shared" si="18"/>
        <v>0</v>
      </c>
    </row>
    <row r="799" spans="1:11" x14ac:dyDescent="0.25">
      <c r="A799" s="78"/>
      <c r="B799" s="78"/>
      <c r="C799" s="78"/>
      <c r="D799" s="81"/>
      <c r="E799" s="81"/>
      <c r="F799" s="85"/>
      <c r="G799" s="78"/>
      <c r="H799" s="79"/>
      <c r="I799" s="78"/>
      <c r="J799" s="86"/>
      <c r="K799" s="108">
        <f t="shared" si="18"/>
        <v>0</v>
      </c>
    </row>
    <row r="800" spans="1:11" x14ac:dyDescent="0.25">
      <c r="A800" s="78"/>
      <c r="B800" s="78"/>
      <c r="C800" s="78"/>
      <c r="D800" s="81"/>
      <c r="E800" s="81"/>
      <c r="F800" s="85"/>
      <c r="G800" s="78"/>
      <c r="H800" s="79"/>
      <c r="I800" s="78"/>
      <c r="J800" s="86"/>
      <c r="K800" s="108">
        <f t="shared" si="18"/>
        <v>0</v>
      </c>
    </row>
    <row r="801" spans="1:11" x14ac:dyDescent="0.25">
      <c r="A801" s="78"/>
      <c r="B801" s="78"/>
      <c r="C801" s="78"/>
      <c r="D801" s="81"/>
      <c r="E801" s="81"/>
      <c r="F801" s="85"/>
      <c r="G801" s="78"/>
      <c r="H801" s="79"/>
      <c r="I801" s="78"/>
      <c r="J801" s="86"/>
      <c r="K801" s="108">
        <f t="shared" si="18"/>
        <v>0</v>
      </c>
    </row>
    <row r="802" spans="1:11" x14ac:dyDescent="0.25">
      <c r="A802" s="78"/>
      <c r="B802" s="78"/>
      <c r="C802" s="78"/>
      <c r="D802" s="81"/>
      <c r="E802" s="81"/>
      <c r="F802" s="85"/>
      <c r="G802" s="78"/>
      <c r="H802" s="79"/>
      <c r="I802" s="78"/>
      <c r="J802" s="86"/>
      <c r="K802" s="108">
        <f t="shared" si="18"/>
        <v>0</v>
      </c>
    </row>
    <row r="803" spans="1:11" x14ac:dyDescent="0.25">
      <c r="A803" s="78"/>
      <c r="B803" s="78"/>
      <c r="C803" s="78"/>
      <c r="D803" s="81"/>
      <c r="E803" s="81"/>
      <c r="F803" s="85"/>
      <c r="G803" s="78"/>
      <c r="H803" s="79"/>
      <c r="I803" s="78"/>
      <c r="J803" s="86"/>
      <c r="K803" s="108">
        <f t="shared" si="18"/>
        <v>0</v>
      </c>
    </row>
    <row r="804" spans="1:11" x14ac:dyDescent="0.25">
      <c r="A804" s="78"/>
      <c r="B804" s="78"/>
      <c r="C804" s="78"/>
      <c r="D804" s="81"/>
      <c r="E804" s="81"/>
      <c r="F804" s="85"/>
      <c r="G804" s="78"/>
      <c r="H804" s="79"/>
      <c r="I804" s="78"/>
      <c r="J804" s="86"/>
      <c r="K804" s="108">
        <f t="shared" si="18"/>
        <v>0</v>
      </c>
    </row>
    <row r="805" spans="1:11" x14ac:dyDescent="0.25">
      <c r="A805" s="78"/>
      <c r="B805" s="78"/>
      <c r="C805" s="78"/>
      <c r="D805" s="81"/>
      <c r="E805" s="81"/>
      <c r="F805" s="85"/>
      <c r="G805" s="78"/>
      <c r="H805" s="79"/>
      <c r="I805" s="78"/>
      <c r="J805" s="86"/>
      <c r="K805" s="108">
        <f t="shared" si="18"/>
        <v>0</v>
      </c>
    </row>
    <row r="806" spans="1:11" x14ac:dyDescent="0.25">
      <c r="A806" s="78"/>
      <c r="B806" s="78"/>
      <c r="C806" s="78"/>
      <c r="D806" s="81"/>
      <c r="E806" s="81"/>
      <c r="F806" s="85"/>
      <c r="G806" s="78"/>
      <c r="H806" s="79"/>
      <c r="I806" s="78"/>
      <c r="J806" s="86"/>
      <c r="K806" s="108">
        <f t="shared" si="18"/>
        <v>0</v>
      </c>
    </row>
    <row r="807" spans="1:11" x14ac:dyDescent="0.25">
      <c r="A807" s="78"/>
      <c r="B807" s="78"/>
      <c r="C807" s="78"/>
      <c r="D807" s="81"/>
      <c r="E807" s="81"/>
      <c r="F807" s="85"/>
      <c r="G807" s="78"/>
      <c r="H807" s="79"/>
      <c r="I807" s="78"/>
      <c r="J807" s="86"/>
      <c r="K807" s="108">
        <f t="shared" si="18"/>
        <v>0</v>
      </c>
    </row>
    <row r="808" spans="1:11" x14ac:dyDescent="0.25">
      <c r="A808" s="78"/>
      <c r="B808" s="78"/>
      <c r="C808" s="78"/>
      <c r="D808" s="81"/>
      <c r="E808" s="81"/>
      <c r="F808" s="85"/>
      <c r="G808" s="78"/>
      <c r="H808" s="79"/>
      <c r="I808" s="78"/>
      <c r="J808" s="86"/>
      <c r="K808" s="108">
        <f t="shared" si="18"/>
        <v>0</v>
      </c>
    </row>
    <row r="809" spans="1:11" x14ac:dyDescent="0.25">
      <c r="A809" s="78"/>
      <c r="B809" s="78"/>
      <c r="C809" s="78"/>
      <c r="D809" s="81"/>
      <c r="E809" s="81"/>
      <c r="F809" s="85"/>
      <c r="G809" s="78"/>
      <c r="H809" s="79"/>
      <c r="I809" s="78"/>
      <c r="J809" s="86"/>
      <c r="K809" s="108">
        <f t="shared" si="18"/>
        <v>0</v>
      </c>
    </row>
    <row r="810" spans="1:11" x14ac:dyDescent="0.25">
      <c r="A810" s="78"/>
      <c r="B810" s="78"/>
      <c r="C810" s="78"/>
      <c r="D810" s="81"/>
      <c r="E810" s="81"/>
      <c r="F810" s="85"/>
      <c r="G810" s="78"/>
      <c r="H810" s="79"/>
      <c r="I810" s="78"/>
      <c r="J810" s="86"/>
      <c r="K810" s="108">
        <f t="shared" si="18"/>
        <v>0</v>
      </c>
    </row>
    <row r="811" spans="1:11" x14ac:dyDescent="0.25">
      <c r="A811" s="78"/>
      <c r="B811" s="78"/>
      <c r="C811" s="78"/>
      <c r="D811" s="81"/>
      <c r="E811" s="81"/>
      <c r="F811" s="85"/>
      <c r="G811" s="78"/>
      <c r="H811" s="79"/>
      <c r="I811" s="78"/>
      <c r="J811" s="86"/>
      <c r="K811" s="108">
        <f t="shared" si="18"/>
        <v>0</v>
      </c>
    </row>
    <row r="812" spans="1:11" x14ac:dyDescent="0.25">
      <c r="A812" s="78"/>
      <c r="B812" s="78"/>
      <c r="C812" s="78"/>
      <c r="D812" s="81"/>
      <c r="E812" s="81"/>
      <c r="F812" s="85"/>
      <c r="G812" s="78"/>
      <c r="H812" s="79"/>
      <c r="I812" s="78"/>
      <c r="J812" s="86"/>
      <c r="K812" s="108">
        <f t="shared" si="18"/>
        <v>0</v>
      </c>
    </row>
    <row r="813" spans="1:11" x14ac:dyDescent="0.25">
      <c r="A813" s="78"/>
      <c r="B813" s="78"/>
      <c r="C813" s="78"/>
      <c r="D813" s="81"/>
      <c r="E813" s="81"/>
      <c r="F813" s="85"/>
      <c r="G813" s="78"/>
      <c r="H813" s="79"/>
      <c r="I813" s="78"/>
      <c r="J813" s="86"/>
      <c r="K813" s="108">
        <f t="shared" si="18"/>
        <v>0</v>
      </c>
    </row>
    <row r="814" spans="1:11" x14ac:dyDescent="0.25">
      <c r="A814" s="78"/>
      <c r="B814" s="78"/>
      <c r="C814" s="78"/>
      <c r="D814" s="81"/>
      <c r="E814" s="81"/>
      <c r="F814" s="85"/>
      <c r="G814" s="78"/>
      <c r="H814" s="79"/>
      <c r="I814" s="78"/>
      <c r="J814" s="86"/>
      <c r="K814" s="108">
        <f t="shared" si="18"/>
        <v>0</v>
      </c>
    </row>
    <row r="815" spans="1:11" x14ac:dyDescent="0.25">
      <c r="A815" s="78"/>
      <c r="B815" s="78"/>
      <c r="C815" s="78"/>
      <c r="D815" s="81"/>
      <c r="E815" s="81"/>
      <c r="F815" s="85"/>
      <c r="G815" s="78"/>
      <c r="H815" s="79"/>
      <c r="I815" s="78"/>
      <c r="J815" s="86"/>
      <c r="K815" s="108">
        <f t="shared" si="18"/>
        <v>0</v>
      </c>
    </row>
    <row r="816" spans="1:11" x14ac:dyDescent="0.25">
      <c r="A816" s="78"/>
      <c r="B816" s="78"/>
      <c r="C816" s="78"/>
      <c r="D816" s="81"/>
      <c r="E816" s="81"/>
      <c r="F816" s="85"/>
      <c r="G816" s="78"/>
      <c r="H816" s="79"/>
      <c r="I816" s="78"/>
      <c r="J816" s="86"/>
      <c r="K816" s="108">
        <f t="shared" si="18"/>
        <v>0</v>
      </c>
    </row>
    <row r="817" spans="1:11" x14ac:dyDescent="0.25">
      <c r="A817" s="78"/>
      <c r="B817" s="78"/>
      <c r="C817" s="78"/>
      <c r="D817" s="81"/>
      <c r="E817" s="81"/>
      <c r="F817" s="85"/>
      <c r="G817" s="78"/>
      <c r="H817" s="79"/>
      <c r="I817" s="78"/>
      <c r="J817" s="86"/>
      <c r="K817" s="108">
        <f t="shared" si="18"/>
        <v>0</v>
      </c>
    </row>
    <row r="818" spans="1:11" x14ac:dyDescent="0.25">
      <c r="A818" s="78"/>
      <c r="B818" s="78"/>
      <c r="C818" s="78"/>
      <c r="D818" s="81"/>
      <c r="E818" s="81"/>
      <c r="F818" s="85"/>
      <c r="G818" s="78"/>
      <c r="H818" s="79"/>
      <c r="I818" s="78"/>
      <c r="J818" s="86"/>
      <c r="K818" s="108">
        <f t="shared" si="18"/>
        <v>0</v>
      </c>
    </row>
    <row r="819" spans="1:11" x14ac:dyDescent="0.25">
      <c r="A819" s="78"/>
      <c r="B819" s="78"/>
      <c r="C819" s="78"/>
      <c r="D819" s="81"/>
      <c r="E819" s="81"/>
      <c r="F819" s="85"/>
      <c r="G819" s="78"/>
      <c r="H819" s="79"/>
      <c r="I819" s="78"/>
      <c r="J819" s="86"/>
      <c r="K819" s="108">
        <f t="shared" si="18"/>
        <v>0</v>
      </c>
    </row>
    <row r="820" spans="1:11" x14ac:dyDescent="0.25">
      <c r="A820" s="78"/>
      <c r="B820" s="78"/>
      <c r="C820" s="78"/>
      <c r="D820" s="81"/>
      <c r="E820" s="81"/>
      <c r="F820" s="85"/>
      <c r="G820" s="78"/>
      <c r="H820" s="79"/>
      <c r="I820" s="78"/>
      <c r="J820" s="86"/>
      <c r="K820" s="108">
        <f t="shared" si="18"/>
        <v>0</v>
      </c>
    </row>
    <row r="821" spans="1:11" x14ac:dyDescent="0.25">
      <c r="A821" s="78"/>
      <c r="B821" s="78"/>
      <c r="C821" s="78"/>
      <c r="D821" s="81"/>
      <c r="E821" s="81"/>
      <c r="F821" s="85"/>
      <c r="G821" s="78"/>
      <c r="H821" s="79"/>
      <c r="I821" s="78"/>
      <c r="J821" s="86"/>
      <c r="K821" s="108">
        <f t="shared" si="18"/>
        <v>0</v>
      </c>
    </row>
    <row r="822" spans="1:11" x14ac:dyDescent="0.25">
      <c r="A822" s="78"/>
      <c r="B822" s="78"/>
      <c r="C822" s="78"/>
      <c r="D822" s="81"/>
      <c r="E822" s="81"/>
      <c r="F822" s="85"/>
      <c r="G822" s="78"/>
      <c r="H822" s="79"/>
      <c r="I822" s="78"/>
      <c r="J822" s="86"/>
      <c r="K822" s="108">
        <f t="shared" si="18"/>
        <v>0</v>
      </c>
    </row>
    <row r="823" spans="1:11" x14ac:dyDescent="0.25">
      <c r="A823" s="78"/>
      <c r="B823" s="78"/>
      <c r="C823" s="78"/>
      <c r="D823" s="81"/>
      <c r="E823" s="81"/>
      <c r="F823" s="85"/>
      <c r="G823" s="78"/>
      <c r="H823" s="79"/>
      <c r="I823" s="78"/>
      <c r="J823" s="86"/>
      <c r="K823" s="108">
        <f t="shared" si="18"/>
        <v>0</v>
      </c>
    </row>
    <row r="824" spans="1:11" x14ac:dyDescent="0.25">
      <c r="A824" s="78"/>
      <c r="B824" s="78"/>
      <c r="C824" s="78"/>
      <c r="D824" s="81"/>
      <c r="E824" s="81"/>
      <c r="F824" s="85"/>
      <c r="G824" s="78"/>
      <c r="H824" s="79"/>
      <c r="I824" s="78"/>
      <c r="J824" s="86"/>
      <c r="K824" s="108">
        <f t="shared" si="18"/>
        <v>0</v>
      </c>
    </row>
    <row r="825" spans="1:11" x14ac:dyDescent="0.25">
      <c r="A825" s="78"/>
      <c r="B825" s="78"/>
      <c r="C825" s="78"/>
      <c r="D825" s="81"/>
      <c r="E825" s="81"/>
      <c r="F825" s="85"/>
      <c r="G825" s="78"/>
      <c r="H825" s="79"/>
      <c r="I825" s="78"/>
      <c r="J825" s="86"/>
      <c r="K825" s="108">
        <f t="shared" si="18"/>
        <v>0</v>
      </c>
    </row>
    <row r="826" spans="1:11" x14ac:dyDescent="0.25">
      <c r="A826" s="78"/>
      <c r="B826" s="78"/>
      <c r="C826" s="78"/>
      <c r="D826" s="81"/>
      <c r="E826" s="81"/>
      <c r="F826" s="85"/>
      <c r="G826" s="78"/>
      <c r="H826" s="79"/>
      <c r="I826" s="78"/>
      <c r="J826" s="86"/>
      <c r="K826" s="108">
        <f t="shared" si="18"/>
        <v>0</v>
      </c>
    </row>
    <row r="827" spans="1:11" x14ac:dyDescent="0.25">
      <c r="A827" s="78"/>
      <c r="B827" s="78"/>
      <c r="C827" s="78"/>
      <c r="D827" s="81"/>
      <c r="E827" s="81"/>
      <c r="F827" s="85"/>
      <c r="G827" s="78"/>
      <c r="H827" s="79"/>
      <c r="I827" s="78"/>
      <c r="J827" s="86"/>
      <c r="K827" s="108">
        <f t="shared" si="18"/>
        <v>0</v>
      </c>
    </row>
    <row r="828" spans="1:11" x14ac:dyDescent="0.25">
      <c r="A828" s="78"/>
      <c r="B828" s="78"/>
      <c r="C828" s="78"/>
      <c r="D828" s="81"/>
      <c r="E828" s="81"/>
      <c r="F828" s="85"/>
      <c r="G828" s="78"/>
      <c r="H828" s="79"/>
      <c r="I828" s="78"/>
      <c r="J828" s="86"/>
      <c r="K828" s="108">
        <f t="shared" si="18"/>
        <v>0</v>
      </c>
    </row>
    <row r="829" spans="1:11" x14ac:dyDescent="0.25">
      <c r="A829" s="78"/>
      <c r="B829" s="78"/>
      <c r="C829" s="78"/>
      <c r="D829" s="81"/>
      <c r="E829" s="81"/>
      <c r="F829" s="85"/>
      <c r="G829" s="78"/>
      <c r="H829" s="79"/>
      <c r="I829" s="78"/>
      <c r="J829" s="86"/>
      <c r="K829" s="108">
        <f t="shared" si="18"/>
        <v>0</v>
      </c>
    </row>
    <row r="830" spans="1:11" x14ac:dyDescent="0.25">
      <c r="A830" s="78"/>
      <c r="B830" s="78"/>
      <c r="C830" s="78"/>
      <c r="D830" s="81"/>
      <c r="E830" s="81"/>
      <c r="F830" s="85"/>
      <c r="G830" s="78"/>
      <c r="H830" s="79"/>
      <c r="I830" s="78"/>
      <c r="J830" s="86"/>
      <c r="K830" s="108">
        <f t="shared" si="18"/>
        <v>0</v>
      </c>
    </row>
    <row r="831" spans="1:11" x14ac:dyDescent="0.25">
      <c r="A831" s="78"/>
      <c r="B831" s="78"/>
      <c r="C831" s="78"/>
      <c r="D831" s="81"/>
      <c r="E831" s="81"/>
      <c r="F831" s="85"/>
      <c r="G831" s="78"/>
      <c r="H831" s="79"/>
      <c r="I831" s="78"/>
      <c r="J831" s="86"/>
      <c r="K831" s="108">
        <f t="shared" si="18"/>
        <v>0</v>
      </c>
    </row>
    <row r="832" spans="1:11" x14ac:dyDescent="0.25">
      <c r="A832" s="78"/>
      <c r="B832" s="78"/>
      <c r="C832" s="78"/>
      <c r="D832" s="81"/>
      <c r="E832" s="81"/>
      <c r="F832" s="85"/>
      <c r="G832" s="78"/>
      <c r="H832" s="79"/>
      <c r="I832" s="78"/>
      <c r="J832" s="86"/>
      <c r="K832" s="108">
        <f t="shared" si="18"/>
        <v>0</v>
      </c>
    </row>
    <row r="833" spans="1:11" x14ac:dyDescent="0.25">
      <c r="A833" s="78"/>
      <c r="B833" s="78"/>
      <c r="C833" s="78"/>
      <c r="D833" s="81"/>
      <c r="E833" s="81"/>
      <c r="F833" s="85"/>
      <c r="G833" s="78"/>
      <c r="H833" s="79"/>
      <c r="I833" s="78"/>
      <c r="J833" s="86"/>
      <c r="K833" s="108">
        <f t="shared" si="18"/>
        <v>0</v>
      </c>
    </row>
    <row r="834" spans="1:11" x14ac:dyDescent="0.25">
      <c r="A834" s="78"/>
      <c r="B834" s="78"/>
      <c r="C834" s="78"/>
      <c r="D834" s="81"/>
      <c r="E834" s="81"/>
      <c r="F834" s="85"/>
      <c r="G834" s="78"/>
      <c r="H834" s="79"/>
      <c r="I834" s="78"/>
      <c r="J834" s="86"/>
      <c r="K834" s="108">
        <f t="shared" ref="K834:K897" si="19">COUNTIF($G$2:$G$1201,G834)</f>
        <v>0</v>
      </c>
    </row>
    <row r="835" spans="1:11" x14ac:dyDescent="0.25">
      <c r="A835" s="78"/>
      <c r="B835" s="78"/>
      <c r="C835" s="78"/>
      <c r="D835" s="81"/>
      <c r="E835" s="81"/>
      <c r="F835" s="85"/>
      <c r="G835" s="78"/>
      <c r="H835" s="79"/>
      <c r="I835" s="78"/>
      <c r="J835" s="86"/>
      <c r="K835" s="108">
        <f t="shared" si="19"/>
        <v>0</v>
      </c>
    </row>
    <row r="836" spans="1:11" x14ac:dyDescent="0.25">
      <c r="A836" s="78"/>
      <c r="B836" s="78"/>
      <c r="C836" s="78"/>
      <c r="D836" s="81"/>
      <c r="E836" s="81"/>
      <c r="F836" s="85"/>
      <c r="G836" s="78"/>
      <c r="H836" s="79"/>
      <c r="I836" s="78"/>
      <c r="J836" s="86"/>
      <c r="K836" s="108">
        <f t="shared" si="19"/>
        <v>0</v>
      </c>
    </row>
    <row r="837" spans="1:11" x14ac:dyDescent="0.25">
      <c r="A837" s="78"/>
      <c r="B837" s="78"/>
      <c r="C837" s="78"/>
      <c r="D837" s="81"/>
      <c r="E837" s="81"/>
      <c r="F837" s="85"/>
      <c r="G837" s="78"/>
      <c r="H837" s="79"/>
      <c r="I837" s="78"/>
      <c r="J837" s="86"/>
      <c r="K837" s="108">
        <f t="shared" si="19"/>
        <v>0</v>
      </c>
    </row>
    <row r="838" spans="1:11" x14ac:dyDescent="0.25">
      <c r="A838" s="78"/>
      <c r="B838" s="78"/>
      <c r="C838" s="78"/>
      <c r="D838" s="81"/>
      <c r="E838" s="81"/>
      <c r="F838" s="85"/>
      <c r="G838" s="78"/>
      <c r="H838" s="79"/>
      <c r="I838" s="78"/>
      <c r="J838" s="86"/>
      <c r="K838" s="108">
        <f t="shared" si="19"/>
        <v>0</v>
      </c>
    </row>
    <row r="839" spans="1:11" x14ac:dyDescent="0.25">
      <c r="A839" s="78"/>
      <c r="B839" s="78"/>
      <c r="C839" s="78"/>
      <c r="D839" s="81"/>
      <c r="E839" s="81"/>
      <c r="F839" s="85"/>
      <c r="G839" s="78"/>
      <c r="H839" s="79"/>
      <c r="I839" s="78"/>
      <c r="J839" s="86"/>
      <c r="K839" s="108">
        <f t="shared" si="19"/>
        <v>0</v>
      </c>
    </row>
    <row r="840" spans="1:11" x14ac:dyDescent="0.25">
      <c r="A840" s="78"/>
      <c r="B840" s="78"/>
      <c r="C840" s="78"/>
      <c r="D840" s="81"/>
      <c r="E840" s="81"/>
      <c r="F840" s="85"/>
      <c r="G840" s="78"/>
      <c r="H840" s="79"/>
      <c r="I840" s="78"/>
      <c r="J840" s="86"/>
      <c r="K840" s="108">
        <f t="shared" si="19"/>
        <v>0</v>
      </c>
    </row>
    <row r="841" spans="1:11" x14ac:dyDescent="0.25">
      <c r="A841" s="78"/>
      <c r="B841" s="78"/>
      <c r="C841" s="78"/>
      <c r="D841" s="81"/>
      <c r="E841" s="81"/>
      <c r="F841" s="85"/>
      <c r="G841" s="78"/>
      <c r="H841" s="79"/>
      <c r="I841" s="78"/>
      <c r="J841" s="86"/>
      <c r="K841" s="108">
        <f t="shared" si="19"/>
        <v>0</v>
      </c>
    </row>
    <row r="842" spans="1:11" x14ac:dyDescent="0.25">
      <c r="A842" s="78"/>
      <c r="B842" s="78"/>
      <c r="C842" s="78"/>
      <c r="D842" s="81"/>
      <c r="E842" s="81"/>
      <c r="F842" s="85"/>
      <c r="G842" s="78"/>
      <c r="H842" s="79"/>
      <c r="I842" s="78"/>
      <c r="J842" s="86"/>
      <c r="K842" s="108">
        <f t="shared" si="19"/>
        <v>0</v>
      </c>
    </row>
    <row r="843" spans="1:11" x14ac:dyDescent="0.25">
      <c r="A843" s="78"/>
      <c r="B843" s="78"/>
      <c r="C843" s="78"/>
      <c r="D843" s="81"/>
      <c r="E843" s="81"/>
      <c r="F843" s="85"/>
      <c r="G843" s="78"/>
      <c r="H843" s="79"/>
      <c r="I843" s="78"/>
      <c r="J843" s="86"/>
      <c r="K843" s="108">
        <f t="shared" si="19"/>
        <v>0</v>
      </c>
    </row>
    <row r="844" spans="1:11" x14ac:dyDescent="0.25">
      <c r="A844" s="78"/>
      <c r="B844" s="78"/>
      <c r="C844" s="78"/>
      <c r="D844" s="81"/>
      <c r="E844" s="81"/>
      <c r="F844" s="85"/>
      <c r="G844" s="78"/>
      <c r="H844" s="79"/>
      <c r="I844" s="78"/>
      <c r="J844" s="86"/>
      <c r="K844" s="108">
        <f t="shared" si="19"/>
        <v>0</v>
      </c>
    </row>
    <row r="845" spans="1:11" x14ac:dyDescent="0.25">
      <c r="A845" s="78"/>
      <c r="B845" s="78"/>
      <c r="C845" s="78"/>
      <c r="D845" s="81"/>
      <c r="E845" s="81"/>
      <c r="F845" s="85"/>
      <c r="G845" s="78"/>
      <c r="H845" s="79"/>
      <c r="I845" s="78"/>
      <c r="J845" s="86"/>
      <c r="K845" s="108">
        <f t="shared" si="19"/>
        <v>0</v>
      </c>
    </row>
    <row r="846" spans="1:11" x14ac:dyDescent="0.25">
      <c r="A846" s="78"/>
      <c r="B846" s="78"/>
      <c r="C846" s="78"/>
      <c r="D846" s="81"/>
      <c r="E846" s="81"/>
      <c r="F846" s="85"/>
      <c r="G846" s="78"/>
      <c r="H846" s="79"/>
      <c r="I846" s="78"/>
      <c r="J846" s="86"/>
      <c r="K846" s="108">
        <f t="shared" si="19"/>
        <v>0</v>
      </c>
    </row>
    <row r="847" spans="1:11" x14ac:dyDescent="0.25">
      <c r="A847" s="78"/>
      <c r="B847" s="78"/>
      <c r="C847" s="78"/>
      <c r="D847" s="81"/>
      <c r="E847" s="81"/>
      <c r="F847" s="85"/>
      <c r="G847" s="78"/>
      <c r="H847" s="79"/>
      <c r="I847" s="78"/>
      <c r="J847" s="86"/>
      <c r="K847" s="108">
        <f t="shared" si="19"/>
        <v>0</v>
      </c>
    </row>
    <row r="848" spans="1:11" x14ac:dyDescent="0.25">
      <c r="A848" s="78"/>
      <c r="B848" s="78"/>
      <c r="C848" s="78"/>
      <c r="D848" s="81"/>
      <c r="E848" s="81"/>
      <c r="F848" s="85"/>
      <c r="G848" s="78"/>
      <c r="H848" s="79"/>
      <c r="I848" s="78"/>
      <c r="J848" s="86"/>
      <c r="K848" s="108">
        <f t="shared" si="19"/>
        <v>0</v>
      </c>
    </row>
    <row r="849" spans="1:11" x14ac:dyDescent="0.25">
      <c r="A849" s="78"/>
      <c r="B849" s="78"/>
      <c r="C849" s="78"/>
      <c r="D849" s="81"/>
      <c r="E849" s="81"/>
      <c r="F849" s="85"/>
      <c r="G849" s="78"/>
      <c r="H849" s="79"/>
      <c r="I849" s="78"/>
      <c r="J849" s="86"/>
      <c r="K849" s="108">
        <f t="shared" si="19"/>
        <v>0</v>
      </c>
    </row>
    <row r="850" spans="1:11" x14ac:dyDescent="0.25">
      <c r="A850" s="78"/>
      <c r="B850" s="78"/>
      <c r="C850" s="78"/>
      <c r="D850" s="81"/>
      <c r="E850" s="81"/>
      <c r="F850" s="85"/>
      <c r="G850" s="78"/>
      <c r="H850" s="79"/>
      <c r="I850" s="78"/>
      <c r="J850" s="86"/>
      <c r="K850" s="108">
        <f t="shared" si="19"/>
        <v>0</v>
      </c>
    </row>
    <row r="851" spans="1:11" x14ac:dyDescent="0.25">
      <c r="A851" s="78"/>
      <c r="B851" s="78"/>
      <c r="C851" s="78"/>
      <c r="D851" s="81"/>
      <c r="E851" s="81"/>
      <c r="F851" s="85"/>
      <c r="G851" s="78"/>
      <c r="H851" s="79"/>
      <c r="I851" s="78"/>
      <c r="J851" s="86"/>
      <c r="K851" s="108">
        <f t="shared" si="19"/>
        <v>0</v>
      </c>
    </row>
    <row r="852" spans="1:11" x14ac:dyDescent="0.25">
      <c r="A852" s="78"/>
      <c r="B852" s="78"/>
      <c r="C852" s="78"/>
      <c r="D852" s="81"/>
      <c r="E852" s="81"/>
      <c r="F852" s="85"/>
      <c r="G852" s="78"/>
      <c r="H852" s="79"/>
      <c r="I852" s="78"/>
      <c r="J852" s="86"/>
      <c r="K852" s="108">
        <f t="shared" si="19"/>
        <v>0</v>
      </c>
    </row>
    <row r="853" spans="1:11" x14ac:dyDescent="0.25">
      <c r="A853" s="78"/>
      <c r="B853" s="78"/>
      <c r="C853" s="78"/>
      <c r="D853" s="81"/>
      <c r="E853" s="81"/>
      <c r="F853" s="85"/>
      <c r="G853" s="78"/>
      <c r="H853" s="79"/>
      <c r="I853" s="78"/>
      <c r="J853" s="86"/>
      <c r="K853" s="108">
        <f t="shared" si="19"/>
        <v>0</v>
      </c>
    </row>
    <row r="854" spans="1:11" x14ac:dyDescent="0.25">
      <c r="A854" s="78"/>
      <c r="B854" s="78"/>
      <c r="C854" s="78"/>
      <c r="D854" s="81"/>
      <c r="E854" s="81"/>
      <c r="F854" s="85"/>
      <c r="G854" s="78"/>
      <c r="H854" s="79"/>
      <c r="I854" s="78"/>
      <c r="J854" s="86"/>
      <c r="K854" s="108">
        <f t="shared" si="19"/>
        <v>0</v>
      </c>
    </row>
    <row r="855" spans="1:11" x14ac:dyDescent="0.25">
      <c r="A855" s="78"/>
      <c r="B855" s="78"/>
      <c r="C855" s="78"/>
      <c r="D855" s="81"/>
      <c r="E855" s="81"/>
      <c r="F855" s="85"/>
      <c r="G855" s="78"/>
      <c r="H855" s="79"/>
      <c r="I855" s="78"/>
      <c r="J855" s="86"/>
      <c r="K855" s="108">
        <f t="shared" si="19"/>
        <v>0</v>
      </c>
    </row>
    <row r="856" spans="1:11" x14ac:dyDescent="0.25">
      <c r="A856" s="78"/>
      <c r="B856" s="78"/>
      <c r="C856" s="78"/>
      <c r="D856" s="81"/>
      <c r="E856" s="81"/>
      <c r="F856" s="85"/>
      <c r="G856" s="78"/>
      <c r="H856" s="79"/>
      <c r="I856" s="78"/>
      <c r="J856" s="86"/>
      <c r="K856" s="108">
        <f t="shared" si="19"/>
        <v>0</v>
      </c>
    </row>
    <row r="857" spans="1:11" x14ac:dyDescent="0.25">
      <c r="A857" s="78"/>
      <c r="B857" s="78"/>
      <c r="C857" s="78"/>
      <c r="D857" s="81"/>
      <c r="E857" s="81"/>
      <c r="F857" s="85"/>
      <c r="G857" s="78"/>
      <c r="H857" s="79"/>
      <c r="I857" s="78"/>
      <c r="J857" s="86"/>
      <c r="K857" s="108">
        <f t="shared" si="19"/>
        <v>0</v>
      </c>
    </row>
    <row r="858" spans="1:11" x14ac:dyDescent="0.25">
      <c r="A858" s="78"/>
      <c r="B858" s="78"/>
      <c r="C858" s="78"/>
      <c r="D858" s="81"/>
      <c r="E858" s="81"/>
      <c r="F858" s="85"/>
      <c r="G858" s="78"/>
      <c r="H858" s="79"/>
      <c r="I858" s="78"/>
      <c r="J858" s="86"/>
      <c r="K858" s="108">
        <f t="shared" si="19"/>
        <v>0</v>
      </c>
    </row>
    <row r="859" spans="1:11" x14ac:dyDescent="0.25">
      <c r="A859" s="78"/>
      <c r="B859" s="78"/>
      <c r="C859" s="78"/>
      <c r="D859" s="81"/>
      <c r="E859" s="81"/>
      <c r="F859" s="85"/>
      <c r="G859" s="78"/>
      <c r="H859" s="79"/>
      <c r="I859" s="78"/>
      <c r="J859" s="86"/>
      <c r="K859" s="108">
        <f t="shared" si="19"/>
        <v>0</v>
      </c>
    </row>
    <row r="860" spans="1:11" x14ac:dyDescent="0.25">
      <c r="A860" s="78"/>
      <c r="B860" s="78"/>
      <c r="C860" s="78"/>
      <c r="D860" s="81"/>
      <c r="E860" s="81"/>
      <c r="F860" s="85"/>
      <c r="G860" s="78"/>
      <c r="H860" s="79"/>
      <c r="I860" s="78"/>
      <c r="J860" s="86"/>
      <c r="K860" s="108">
        <f t="shared" si="19"/>
        <v>0</v>
      </c>
    </row>
    <row r="861" spans="1:11" x14ac:dyDescent="0.25">
      <c r="A861" s="78"/>
      <c r="B861" s="78"/>
      <c r="C861" s="78"/>
      <c r="D861" s="81"/>
      <c r="E861" s="81"/>
      <c r="F861" s="85"/>
      <c r="G861" s="78"/>
      <c r="H861" s="79"/>
      <c r="I861" s="78"/>
      <c r="J861" s="86"/>
      <c r="K861" s="108">
        <f t="shared" si="19"/>
        <v>0</v>
      </c>
    </row>
    <row r="862" spans="1:11" x14ac:dyDescent="0.25">
      <c r="A862" s="78"/>
      <c r="B862" s="78"/>
      <c r="C862" s="78"/>
      <c r="D862" s="81"/>
      <c r="E862" s="81"/>
      <c r="F862" s="85"/>
      <c r="G862" s="78"/>
      <c r="H862" s="79"/>
      <c r="I862" s="78"/>
      <c r="J862" s="86"/>
      <c r="K862" s="108">
        <f t="shared" si="19"/>
        <v>0</v>
      </c>
    </row>
    <row r="863" spans="1:11" x14ac:dyDescent="0.25">
      <c r="A863" s="78"/>
      <c r="B863" s="78"/>
      <c r="C863" s="78"/>
      <c r="D863" s="81"/>
      <c r="E863" s="81"/>
      <c r="F863" s="85"/>
      <c r="G863" s="78"/>
      <c r="H863" s="79"/>
      <c r="I863" s="78"/>
      <c r="J863" s="86"/>
      <c r="K863" s="108">
        <f t="shared" si="19"/>
        <v>0</v>
      </c>
    </row>
    <row r="864" spans="1:11" x14ac:dyDescent="0.25">
      <c r="A864" s="78"/>
      <c r="B864" s="78"/>
      <c r="C864" s="78"/>
      <c r="D864" s="81"/>
      <c r="E864" s="81"/>
      <c r="F864" s="85"/>
      <c r="G864" s="78"/>
      <c r="H864" s="79"/>
      <c r="I864" s="78"/>
      <c r="J864" s="86"/>
      <c r="K864" s="108">
        <f t="shared" si="19"/>
        <v>0</v>
      </c>
    </row>
    <row r="865" spans="1:11" x14ac:dyDescent="0.25">
      <c r="A865" s="78"/>
      <c r="B865" s="78"/>
      <c r="C865" s="78"/>
      <c r="D865" s="81"/>
      <c r="E865" s="81"/>
      <c r="F865" s="85"/>
      <c r="G865" s="78"/>
      <c r="H865" s="79"/>
      <c r="I865" s="78"/>
      <c r="J865" s="86"/>
      <c r="K865" s="108">
        <f t="shared" si="19"/>
        <v>0</v>
      </c>
    </row>
    <row r="866" spans="1:11" x14ac:dyDescent="0.25">
      <c r="A866" s="78"/>
      <c r="B866" s="78"/>
      <c r="C866" s="78"/>
      <c r="D866" s="81"/>
      <c r="E866" s="81"/>
      <c r="F866" s="85"/>
      <c r="G866" s="78"/>
      <c r="H866" s="79"/>
      <c r="I866" s="78"/>
      <c r="J866" s="86"/>
      <c r="K866" s="108">
        <f t="shared" si="19"/>
        <v>0</v>
      </c>
    </row>
    <row r="867" spans="1:11" x14ac:dyDescent="0.25">
      <c r="A867" s="78"/>
      <c r="B867" s="78"/>
      <c r="C867" s="78"/>
      <c r="D867" s="81"/>
      <c r="E867" s="81"/>
      <c r="F867" s="85"/>
      <c r="G867" s="78"/>
      <c r="H867" s="79"/>
      <c r="I867" s="78"/>
      <c r="J867" s="86"/>
      <c r="K867" s="108">
        <f t="shared" si="19"/>
        <v>0</v>
      </c>
    </row>
    <row r="868" spans="1:11" x14ac:dyDescent="0.25">
      <c r="A868" s="78"/>
      <c r="B868" s="78"/>
      <c r="C868" s="78"/>
      <c r="D868" s="81"/>
      <c r="E868" s="81"/>
      <c r="F868" s="85"/>
      <c r="G868" s="78"/>
      <c r="H868" s="79"/>
      <c r="I868" s="78"/>
      <c r="J868" s="86"/>
      <c r="K868" s="108">
        <f t="shared" si="19"/>
        <v>0</v>
      </c>
    </row>
    <row r="869" spans="1:11" x14ac:dyDescent="0.25">
      <c r="A869" s="78"/>
      <c r="B869" s="78"/>
      <c r="C869" s="78"/>
      <c r="D869" s="81"/>
      <c r="E869" s="81"/>
      <c r="F869" s="85"/>
      <c r="G869" s="78"/>
      <c r="H869" s="79"/>
      <c r="I869" s="78"/>
      <c r="J869" s="86"/>
      <c r="K869" s="108">
        <f t="shared" si="19"/>
        <v>0</v>
      </c>
    </row>
    <row r="870" spans="1:11" x14ac:dyDescent="0.25">
      <c r="A870" s="78"/>
      <c r="B870" s="78"/>
      <c r="C870" s="78"/>
      <c r="D870" s="81"/>
      <c r="E870" s="81"/>
      <c r="F870" s="85"/>
      <c r="G870" s="78"/>
      <c r="H870" s="79"/>
      <c r="I870" s="78"/>
      <c r="J870" s="86"/>
      <c r="K870" s="108">
        <f t="shared" si="19"/>
        <v>0</v>
      </c>
    </row>
    <row r="871" spans="1:11" x14ac:dyDescent="0.25">
      <c r="A871" s="78"/>
      <c r="B871" s="78"/>
      <c r="C871" s="78"/>
      <c r="D871" s="81"/>
      <c r="E871" s="81"/>
      <c r="F871" s="85"/>
      <c r="G871" s="78"/>
      <c r="H871" s="79"/>
      <c r="I871" s="78"/>
      <c r="J871" s="86"/>
      <c r="K871" s="108">
        <f t="shared" si="19"/>
        <v>0</v>
      </c>
    </row>
    <row r="872" spans="1:11" x14ac:dyDescent="0.25">
      <c r="A872" s="78"/>
      <c r="B872" s="78"/>
      <c r="C872" s="78"/>
      <c r="D872" s="81"/>
      <c r="E872" s="81"/>
      <c r="F872" s="85"/>
      <c r="G872" s="78"/>
      <c r="H872" s="79"/>
      <c r="I872" s="78"/>
      <c r="J872" s="86"/>
      <c r="K872" s="108">
        <f t="shared" si="19"/>
        <v>0</v>
      </c>
    </row>
    <row r="873" spans="1:11" x14ac:dyDescent="0.25">
      <c r="A873" s="78"/>
      <c r="B873" s="78"/>
      <c r="C873" s="78"/>
      <c r="D873" s="81"/>
      <c r="E873" s="81"/>
      <c r="F873" s="85"/>
      <c r="G873" s="78"/>
      <c r="H873" s="79"/>
      <c r="I873" s="78"/>
      <c r="J873" s="86"/>
      <c r="K873" s="108">
        <f t="shared" si="19"/>
        <v>0</v>
      </c>
    </row>
    <row r="874" spans="1:11" x14ac:dyDescent="0.25">
      <c r="A874" s="78"/>
      <c r="B874" s="78"/>
      <c r="C874" s="78"/>
      <c r="D874" s="81"/>
      <c r="E874" s="81"/>
      <c r="F874" s="85"/>
      <c r="G874" s="78"/>
      <c r="H874" s="79"/>
      <c r="I874" s="78"/>
      <c r="J874" s="86"/>
      <c r="K874" s="108">
        <f t="shared" si="19"/>
        <v>0</v>
      </c>
    </row>
    <row r="875" spans="1:11" x14ac:dyDescent="0.25">
      <c r="A875" s="78"/>
      <c r="B875" s="78"/>
      <c r="C875" s="78"/>
      <c r="D875" s="81"/>
      <c r="E875" s="81"/>
      <c r="F875" s="85"/>
      <c r="G875" s="78"/>
      <c r="H875" s="79"/>
      <c r="I875" s="78"/>
      <c r="J875" s="86"/>
      <c r="K875" s="108">
        <f t="shared" si="19"/>
        <v>0</v>
      </c>
    </row>
    <row r="876" spans="1:11" x14ac:dyDescent="0.25">
      <c r="A876" s="78"/>
      <c r="B876" s="78"/>
      <c r="C876" s="78"/>
      <c r="D876" s="81"/>
      <c r="E876" s="81"/>
      <c r="F876" s="85"/>
      <c r="G876" s="78"/>
      <c r="H876" s="79"/>
      <c r="I876" s="78"/>
      <c r="J876" s="86"/>
      <c r="K876" s="108">
        <f t="shared" si="19"/>
        <v>0</v>
      </c>
    </row>
    <row r="877" spans="1:11" x14ac:dyDescent="0.25">
      <c r="A877" s="78"/>
      <c r="B877" s="78"/>
      <c r="C877" s="78"/>
      <c r="D877" s="81"/>
      <c r="E877" s="81"/>
      <c r="F877" s="85"/>
      <c r="G877" s="78"/>
      <c r="H877" s="79"/>
      <c r="I877" s="78"/>
      <c r="J877" s="86"/>
      <c r="K877" s="108">
        <f t="shared" si="19"/>
        <v>0</v>
      </c>
    </row>
    <row r="878" spans="1:11" x14ac:dyDescent="0.25">
      <c r="A878" s="78"/>
      <c r="B878" s="78"/>
      <c r="C878" s="78"/>
      <c r="D878" s="81"/>
      <c r="E878" s="81"/>
      <c r="F878" s="85"/>
      <c r="G878" s="78"/>
      <c r="H878" s="79"/>
      <c r="I878" s="78"/>
      <c r="J878" s="86"/>
      <c r="K878" s="108">
        <f t="shared" si="19"/>
        <v>0</v>
      </c>
    </row>
    <row r="879" spans="1:11" x14ac:dyDescent="0.25">
      <c r="A879" s="78"/>
      <c r="B879" s="78"/>
      <c r="C879" s="78"/>
      <c r="D879" s="81"/>
      <c r="E879" s="81"/>
      <c r="F879" s="85"/>
      <c r="G879" s="78"/>
      <c r="H879" s="79"/>
      <c r="I879" s="78"/>
      <c r="J879" s="86"/>
      <c r="K879" s="108">
        <f t="shared" si="19"/>
        <v>0</v>
      </c>
    </row>
    <row r="880" spans="1:11" x14ac:dyDescent="0.25">
      <c r="A880" s="78"/>
      <c r="B880" s="78"/>
      <c r="C880" s="78"/>
      <c r="D880" s="81"/>
      <c r="E880" s="81"/>
      <c r="F880" s="85"/>
      <c r="G880" s="78"/>
      <c r="H880" s="79"/>
      <c r="I880" s="78"/>
      <c r="J880" s="86"/>
      <c r="K880" s="108">
        <f t="shared" si="19"/>
        <v>0</v>
      </c>
    </row>
    <row r="881" spans="1:11" x14ac:dyDescent="0.25">
      <c r="A881" s="78"/>
      <c r="B881" s="78"/>
      <c r="C881" s="78"/>
      <c r="D881" s="81"/>
      <c r="E881" s="81"/>
      <c r="F881" s="85"/>
      <c r="G881" s="78"/>
      <c r="H881" s="79"/>
      <c r="I881" s="78"/>
      <c r="J881" s="86"/>
      <c r="K881" s="108">
        <f t="shared" si="19"/>
        <v>0</v>
      </c>
    </row>
    <row r="882" spans="1:11" x14ac:dyDescent="0.25">
      <c r="A882" s="78"/>
      <c r="B882" s="78"/>
      <c r="C882" s="78"/>
      <c r="D882" s="81"/>
      <c r="E882" s="81"/>
      <c r="F882" s="85"/>
      <c r="G882" s="78"/>
      <c r="H882" s="79"/>
      <c r="I882" s="78"/>
      <c r="J882" s="86"/>
      <c r="K882" s="108">
        <f t="shared" si="19"/>
        <v>0</v>
      </c>
    </row>
    <row r="883" spans="1:11" x14ac:dyDescent="0.25">
      <c r="A883" s="78"/>
      <c r="B883" s="78"/>
      <c r="C883" s="78"/>
      <c r="D883" s="81"/>
      <c r="E883" s="81"/>
      <c r="F883" s="85"/>
      <c r="G883" s="78"/>
      <c r="H883" s="79"/>
      <c r="I883" s="78"/>
      <c r="J883" s="86"/>
      <c r="K883" s="108">
        <f t="shared" si="19"/>
        <v>0</v>
      </c>
    </row>
    <row r="884" spans="1:11" x14ac:dyDescent="0.25">
      <c r="A884" s="78"/>
      <c r="B884" s="78"/>
      <c r="C884" s="78"/>
      <c r="D884" s="81"/>
      <c r="E884" s="81"/>
      <c r="F884" s="85"/>
      <c r="G884" s="78"/>
      <c r="H884" s="79"/>
      <c r="I884" s="78"/>
      <c r="J884" s="86"/>
      <c r="K884" s="108">
        <f t="shared" si="19"/>
        <v>0</v>
      </c>
    </row>
    <row r="885" spans="1:11" x14ac:dyDescent="0.25">
      <c r="A885" s="78"/>
      <c r="B885" s="78"/>
      <c r="C885" s="78"/>
      <c r="D885" s="81"/>
      <c r="E885" s="81"/>
      <c r="F885" s="85"/>
      <c r="G885" s="78"/>
      <c r="H885" s="79"/>
      <c r="I885" s="78"/>
      <c r="J885" s="86"/>
      <c r="K885" s="108">
        <f t="shared" si="19"/>
        <v>0</v>
      </c>
    </row>
    <row r="886" spans="1:11" x14ac:dyDescent="0.25">
      <c r="A886" s="78"/>
      <c r="B886" s="78"/>
      <c r="C886" s="78"/>
      <c r="D886" s="81"/>
      <c r="E886" s="81"/>
      <c r="F886" s="85"/>
      <c r="G886" s="78"/>
      <c r="H886" s="79"/>
      <c r="I886" s="78"/>
      <c r="J886" s="86"/>
      <c r="K886" s="108">
        <f t="shared" si="19"/>
        <v>0</v>
      </c>
    </row>
    <row r="887" spans="1:11" x14ac:dyDescent="0.25">
      <c r="A887" s="78"/>
      <c r="B887" s="78"/>
      <c r="C887" s="78"/>
      <c r="D887" s="81"/>
      <c r="E887" s="81"/>
      <c r="F887" s="85"/>
      <c r="G887" s="78"/>
      <c r="H887" s="79"/>
      <c r="I887" s="78"/>
      <c r="J887" s="86"/>
      <c r="K887" s="108">
        <f t="shared" si="19"/>
        <v>0</v>
      </c>
    </row>
    <row r="888" spans="1:11" x14ac:dyDescent="0.25">
      <c r="A888" s="78"/>
      <c r="B888" s="78"/>
      <c r="C888" s="78"/>
      <c r="D888" s="81"/>
      <c r="E888" s="81"/>
      <c r="F888" s="85"/>
      <c r="G888" s="78"/>
      <c r="H888" s="79"/>
      <c r="I888" s="78"/>
      <c r="J888" s="86"/>
      <c r="K888" s="108">
        <f t="shared" si="19"/>
        <v>0</v>
      </c>
    </row>
    <row r="889" spans="1:11" x14ac:dyDescent="0.25">
      <c r="A889" s="78"/>
      <c r="B889" s="78"/>
      <c r="C889" s="78"/>
      <c r="D889" s="81"/>
      <c r="E889" s="81"/>
      <c r="F889" s="85"/>
      <c r="G889" s="78"/>
      <c r="H889" s="79"/>
      <c r="I889" s="78"/>
      <c r="J889" s="86"/>
      <c r="K889" s="108">
        <f t="shared" si="19"/>
        <v>0</v>
      </c>
    </row>
    <row r="890" spans="1:11" x14ac:dyDescent="0.25">
      <c r="A890" s="78"/>
      <c r="B890" s="78"/>
      <c r="C890" s="78"/>
      <c r="D890" s="81"/>
      <c r="E890" s="81"/>
      <c r="F890" s="85"/>
      <c r="G890" s="78"/>
      <c r="H890" s="79"/>
      <c r="I890" s="78"/>
      <c r="J890" s="86"/>
      <c r="K890" s="108">
        <f t="shared" si="19"/>
        <v>0</v>
      </c>
    </row>
    <row r="891" spans="1:11" x14ac:dyDescent="0.25">
      <c r="A891" s="78"/>
      <c r="B891" s="78"/>
      <c r="C891" s="78"/>
      <c r="D891" s="81"/>
      <c r="E891" s="81"/>
      <c r="F891" s="85"/>
      <c r="G891" s="78"/>
      <c r="H891" s="79"/>
      <c r="I891" s="78"/>
      <c r="J891" s="86"/>
      <c r="K891" s="108">
        <f t="shared" si="19"/>
        <v>0</v>
      </c>
    </row>
    <row r="892" spans="1:11" x14ac:dyDescent="0.25">
      <c r="A892" s="78"/>
      <c r="B892" s="78"/>
      <c r="C892" s="78"/>
      <c r="D892" s="81"/>
      <c r="E892" s="81"/>
      <c r="F892" s="85"/>
      <c r="G892" s="78"/>
      <c r="H892" s="79"/>
      <c r="I892" s="78"/>
      <c r="J892" s="86"/>
      <c r="K892" s="108">
        <f t="shared" si="19"/>
        <v>0</v>
      </c>
    </row>
    <row r="893" spans="1:11" x14ac:dyDescent="0.25">
      <c r="A893" s="78"/>
      <c r="B893" s="78"/>
      <c r="C893" s="78"/>
      <c r="D893" s="81"/>
      <c r="E893" s="81"/>
      <c r="F893" s="85"/>
      <c r="G893" s="78"/>
      <c r="H893" s="79"/>
      <c r="I893" s="78"/>
      <c r="J893" s="86"/>
      <c r="K893" s="108">
        <f t="shared" si="19"/>
        <v>0</v>
      </c>
    </row>
    <row r="894" spans="1:11" x14ac:dyDescent="0.25">
      <c r="A894" s="78"/>
      <c r="B894" s="78"/>
      <c r="C894" s="78"/>
      <c r="D894" s="81"/>
      <c r="E894" s="81"/>
      <c r="F894" s="85"/>
      <c r="G894" s="78"/>
      <c r="H894" s="79"/>
      <c r="I894" s="78"/>
      <c r="J894" s="86"/>
      <c r="K894" s="108">
        <f t="shared" si="19"/>
        <v>0</v>
      </c>
    </row>
    <row r="895" spans="1:11" x14ac:dyDescent="0.25">
      <c r="A895" s="78"/>
      <c r="B895" s="78"/>
      <c r="C895" s="78"/>
      <c r="D895" s="81"/>
      <c r="E895" s="81"/>
      <c r="F895" s="85"/>
      <c r="G895" s="78"/>
      <c r="H895" s="79"/>
      <c r="I895" s="78"/>
      <c r="J895" s="86"/>
      <c r="K895" s="108">
        <f t="shared" si="19"/>
        <v>0</v>
      </c>
    </row>
    <row r="896" spans="1:11" x14ac:dyDescent="0.25">
      <c r="A896" s="78"/>
      <c r="B896" s="78"/>
      <c r="C896" s="78"/>
      <c r="D896" s="81"/>
      <c r="E896" s="81"/>
      <c r="F896" s="85"/>
      <c r="G896" s="78"/>
      <c r="H896" s="79"/>
      <c r="I896" s="78"/>
      <c r="J896" s="86"/>
      <c r="K896" s="108">
        <f t="shared" si="19"/>
        <v>0</v>
      </c>
    </row>
    <row r="897" spans="1:11" x14ac:dyDescent="0.25">
      <c r="A897" s="78"/>
      <c r="B897" s="78"/>
      <c r="C897" s="78"/>
      <c r="D897" s="81"/>
      <c r="E897" s="81"/>
      <c r="F897" s="85"/>
      <c r="G897" s="78"/>
      <c r="H897" s="79"/>
      <c r="I897" s="78"/>
      <c r="J897" s="86"/>
      <c r="K897" s="108">
        <f t="shared" si="19"/>
        <v>0</v>
      </c>
    </row>
    <row r="898" spans="1:11" x14ac:dyDescent="0.25">
      <c r="A898" s="78"/>
      <c r="B898" s="78"/>
      <c r="C898" s="78"/>
      <c r="D898" s="81"/>
      <c r="E898" s="81"/>
      <c r="F898" s="85"/>
      <c r="G898" s="78"/>
      <c r="H898" s="79"/>
      <c r="I898" s="78"/>
      <c r="J898" s="86"/>
      <c r="K898" s="108">
        <f t="shared" ref="K898:K961" si="20">COUNTIF($G$2:$G$1201,G898)</f>
        <v>0</v>
      </c>
    </row>
    <row r="899" spans="1:11" x14ac:dyDescent="0.25">
      <c r="A899" s="78"/>
      <c r="B899" s="78"/>
      <c r="C899" s="78"/>
      <c r="D899" s="81"/>
      <c r="E899" s="81"/>
      <c r="F899" s="85"/>
      <c r="G899" s="78"/>
      <c r="H899" s="79"/>
      <c r="I899" s="78"/>
      <c r="J899" s="86"/>
      <c r="K899" s="108">
        <f t="shared" si="20"/>
        <v>0</v>
      </c>
    </row>
    <row r="900" spans="1:11" x14ac:dyDescent="0.25">
      <c r="A900" s="78"/>
      <c r="B900" s="78"/>
      <c r="C900" s="78"/>
      <c r="D900" s="81"/>
      <c r="E900" s="81"/>
      <c r="F900" s="85"/>
      <c r="G900" s="78"/>
      <c r="H900" s="79"/>
      <c r="I900" s="78"/>
      <c r="J900" s="86"/>
      <c r="K900" s="108">
        <f t="shared" si="20"/>
        <v>0</v>
      </c>
    </row>
    <row r="901" spans="1:11" x14ac:dyDescent="0.25">
      <c r="A901" s="78"/>
      <c r="B901" s="78"/>
      <c r="C901" s="78"/>
      <c r="D901" s="81"/>
      <c r="E901" s="81"/>
      <c r="F901" s="85"/>
      <c r="G901" s="78"/>
      <c r="H901" s="79"/>
      <c r="I901" s="78"/>
      <c r="J901" s="86"/>
      <c r="K901" s="108">
        <f t="shared" si="20"/>
        <v>0</v>
      </c>
    </row>
    <row r="902" spans="1:11" x14ac:dyDescent="0.25">
      <c r="A902" s="78"/>
      <c r="B902" s="78"/>
      <c r="C902" s="78"/>
      <c r="D902" s="81"/>
      <c r="E902" s="81"/>
      <c r="F902" s="85"/>
      <c r="G902" s="78"/>
      <c r="H902" s="79"/>
      <c r="I902" s="78"/>
      <c r="J902" s="86"/>
      <c r="K902" s="108">
        <f t="shared" si="20"/>
        <v>0</v>
      </c>
    </row>
    <row r="903" spans="1:11" x14ac:dyDescent="0.25">
      <c r="A903" s="78"/>
      <c r="B903" s="78"/>
      <c r="C903" s="78"/>
      <c r="D903" s="81"/>
      <c r="E903" s="81"/>
      <c r="F903" s="85"/>
      <c r="G903" s="78"/>
      <c r="H903" s="79"/>
      <c r="I903" s="78"/>
      <c r="J903" s="86"/>
      <c r="K903" s="108">
        <f t="shared" si="20"/>
        <v>0</v>
      </c>
    </row>
    <row r="904" spans="1:11" x14ac:dyDescent="0.25">
      <c r="A904" s="78"/>
      <c r="B904" s="78"/>
      <c r="C904" s="78"/>
      <c r="D904" s="81"/>
      <c r="E904" s="81"/>
      <c r="F904" s="85"/>
      <c r="G904" s="78"/>
      <c r="H904" s="79"/>
      <c r="I904" s="78"/>
      <c r="J904" s="86"/>
      <c r="K904" s="108">
        <f t="shared" si="20"/>
        <v>0</v>
      </c>
    </row>
    <row r="905" spans="1:11" x14ac:dyDescent="0.25">
      <c r="A905" s="78"/>
      <c r="B905" s="78"/>
      <c r="C905" s="78"/>
      <c r="D905" s="81"/>
      <c r="E905" s="81"/>
      <c r="F905" s="85"/>
      <c r="G905" s="78"/>
      <c r="H905" s="79"/>
      <c r="I905" s="78"/>
      <c r="J905" s="86"/>
      <c r="K905" s="108">
        <f t="shared" si="20"/>
        <v>0</v>
      </c>
    </row>
    <row r="906" spans="1:11" x14ac:dyDescent="0.25">
      <c r="A906" s="78"/>
      <c r="B906" s="78"/>
      <c r="C906" s="78"/>
      <c r="D906" s="81"/>
      <c r="E906" s="81"/>
      <c r="F906" s="85"/>
      <c r="G906" s="78"/>
      <c r="H906" s="79"/>
      <c r="I906" s="78"/>
      <c r="J906" s="86"/>
      <c r="K906" s="108">
        <f t="shared" si="20"/>
        <v>0</v>
      </c>
    </row>
    <row r="907" spans="1:11" x14ac:dyDescent="0.25">
      <c r="A907" s="78"/>
      <c r="B907" s="78"/>
      <c r="C907" s="78"/>
      <c r="D907" s="81"/>
      <c r="E907" s="81"/>
      <c r="F907" s="85"/>
      <c r="G907" s="78"/>
      <c r="H907" s="79"/>
      <c r="I907" s="78"/>
      <c r="J907" s="86"/>
      <c r="K907" s="108">
        <f t="shared" si="20"/>
        <v>0</v>
      </c>
    </row>
    <row r="908" spans="1:11" x14ac:dyDescent="0.25">
      <c r="A908" s="78"/>
      <c r="B908" s="78"/>
      <c r="C908" s="78"/>
      <c r="D908" s="81"/>
      <c r="E908" s="81"/>
      <c r="F908" s="85"/>
      <c r="G908" s="78"/>
      <c r="H908" s="79"/>
      <c r="I908" s="78"/>
      <c r="J908" s="86"/>
      <c r="K908" s="108">
        <f t="shared" si="20"/>
        <v>0</v>
      </c>
    </row>
    <row r="909" spans="1:11" x14ac:dyDescent="0.25">
      <c r="A909" s="78"/>
      <c r="B909" s="78"/>
      <c r="C909" s="78"/>
      <c r="D909" s="81"/>
      <c r="E909" s="81"/>
      <c r="F909" s="85"/>
      <c r="G909" s="78"/>
      <c r="H909" s="79"/>
      <c r="I909" s="78"/>
      <c r="J909" s="86"/>
      <c r="K909" s="108">
        <f t="shared" si="20"/>
        <v>0</v>
      </c>
    </row>
    <row r="910" spans="1:11" x14ac:dyDescent="0.25">
      <c r="A910" s="78"/>
      <c r="B910" s="78"/>
      <c r="C910" s="78"/>
      <c r="D910" s="81"/>
      <c r="E910" s="81"/>
      <c r="F910" s="85"/>
      <c r="G910" s="78"/>
      <c r="H910" s="79"/>
      <c r="I910" s="78"/>
      <c r="J910" s="86"/>
      <c r="K910" s="108">
        <f t="shared" si="20"/>
        <v>0</v>
      </c>
    </row>
    <row r="911" spans="1:11" x14ac:dyDescent="0.25">
      <c r="A911" s="78"/>
      <c r="B911" s="78"/>
      <c r="C911" s="78"/>
      <c r="D911" s="81"/>
      <c r="E911" s="81"/>
      <c r="F911" s="85"/>
      <c r="G911" s="78"/>
      <c r="H911" s="79"/>
      <c r="I911" s="78"/>
      <c r="J911" s="86"/>
      <c r="K911" s="108">
        <f t="shared" si="20"/>
        <v>0</v>
      </c>
    </row>
    <row r="912" spans="1:11" x14ac:dyDescent="0.25">
      <c r="A912" s="78"/>
      <c r="B912" s="78"/>
      <c r="C912" s="78"/>
      <c r="D912" s="81"/>
      <c r="E912" s="81"/>
      <c r="F912" s="85"/>
      <c r="G912" s="78"/>
      <c r="H912" s="79"/>
      <c r="I912" s="78"/>
      <c r="J912" s="86"/>
      <c r="K912" s="108">
        <f t="shared" si="20"/>
        <v>0</v>
      </c>
    </row>
    <row r="913" spans="1:11" x14ac:dyDescent="0.25">
      <c r="A913" s="78"/>
      <c r="B913" s="78"/>
      <c r="C913" s="78"/>
      <c r="D913" s="81"/>
      <c r="E913" s="81"/>
      <c r="F913" s="85"/>
      <c r="G913" s="78"/>
      <c r="H913" s="79"/>
      <c r="I913" s="78"/>
      <c r="J913" s="86"/>
      <c r="K913" s="108">
        <f t="shared" si="20"/>
        <v>0</v>
      </c>
    </row>
    <row r="914" spans="1:11" x14ac:dyDescent="0.25">
      <c r="A914" s="78"/>
      <c r="B914" s="78"/>
      <c r="C914" s="78"/>
      <c r="D914" s="81"/>
      <c r="E914" s="81"/>
      <c r="F914" s="85"/>
      <c r="G914" s="78"/>
      <c r="H914" s="79"/>
      <c r="I914" s="78"/>
      <c r="J914" s="86"/>
      <c r="K914" s="108">
        <f t="shared" si="20"/>
        <v>0</v>
      </c>
    </row>
    <row r="915" spans="1:11" x14ac:dyDescent="0.25">
      <c r="A915" s="78"/>
      <c r="B915" s="78"/>
      <c r="C915" s="78"/>
      <c r="D915" s="81"/>
      <c r="E915" s="81"/>
      <c r="F915" s="85"/>
      <c r="G915" s="78"/>
      <c r="H915" s="79"/>
      <c r="I915" s="78"/>
      <c r="J915" s="86"/>
      <c r="K915" s="108">
        <f t="shared" si="20"/>
        <v>0</v>
      </c>
    </row>
    <row r="916" spans="1:11" x14ac:dyDescent="0.25">
      <c r="A916" s="78"/>
      <c r="B916" s="78"/>
      <c r="C916" s="78"/>
      <c r="D916" s="81"/>
      <c r="E916" s="81"/>
      <c r="F916" s="85"/>
      <c r="G916" s="78"/>
      <c r="H916" s="79"/>
      <c r="I916" s="78"/>
      <c r="J916" s="86"/>
      <c r="K916" s="108">
        <f t="shared" si="20"/>
        <v>0</v>
      </c>
    </row>
    <row r="917" spans="1:11" x14ac:dyDescent="0.25">
      <c r="A917" s="78"/>
      <c r="B917" s="78"/>
      <c r="C917" s="78"/>
      <c r="D917" s="81"/>
      <c r="E917" s="81"/>
      <c r="F917" s="85"/>
      <c r="G917" s="78"/>
      <c r="H917" s="79"/>
      <c r="I917" s="78"/>
      <c r="J917" s="86"/>
      <c r="K917" s="108">
        <f t="shared" si="20"/>
        <v>0</v>
      </c>
    </row>
    <row r="918" spans="1:11" x14ac:dyDescent="0.25">
      <c r="A918" s="78"/>
      <c r="B918" s="78"/>
      <c r="C918" s="78"/>
      <c r="D918" s="81"/>
      <c r="E918" s="81"/>
      <c r="F918" s="85"/>
      <c r="G918" s="78"/>
      <c r="H918" s="79"/>
      <c r="I918" s="78"/>
      <c r="J918" s="86"/>
      <c r="K918" s="108">
        <f t="shared" si="20"/>
        <v>0</v>
      </c>
    </row>
    <row r="919" spans="1:11" x14ac:dyDescent="0.25">
      <c r="A919" s="78"/>
      <c r="B919" s="78"/>
      <c r="C919" s="78"/>
      <c r="D919" s="81"/>
      <c r="E919" s="81"/>
      <c r="F919" s="85"/>
      <c r="G919" s="78"/>
      <c r="H919" s="79"/>
      <c r="I919" s="78"/>
      <c r="J919" s="86"/>
      <c r="K919" s="108">
        <f t="shared" si="20"/>
        <v>0</v>
      </c>
    </row>
    <row r="920" spans="1:11" x14ac:dyDescent="0.25">
      <c r="A920" s="78"/>
      <c r="B920" s="78"/>
      <c r="C920" s="78"/>
      <c r="D920" s="81"/>
      <c r="E920" s="81"/>
      <c r="F920" s="85"/>
      <c r="G920" s="78"/>
      <c r="H920" s="79"/>
      <c r="I920" s="78"/>
      <c r="J920" s="86"/>
      <c r="K920" s="108">
        <f t="shared" si="20"/>
        <v>0</v>
      </c>
    </row>
    <row r="921" spans="1:11" x14ac:dyDescent="0.25">
      <c r="A921" s="78"/>
      <c r="B921" s="78"/>
      <c r="C921" s="78"/>
      <c r="D921" s="81"/>
      <c r="E921" s="81"/>
      <c r="F921" s="85"/>
      <c r="G921" s="78"/>
      <c r="H921" s="79"/>
      <c r="I921" s="78"/>
      <c r="J921" s="86"/>
      <c r="K921" s="108">
        <f t="shared" si="20"/>
        <v>0</v>
      </c>
    </row>
    <row r="922" spans="1:11" x14ac:dyDescent="0.25">
      <c r="A922" s="78"/>
      <c r="B922" s="78"/>
      <c r="C922" s="78"/>
      <c r="D922" s="81"/>
      <c r="E922" s="81"/>
      <c r="F922" s="85"/>
      <c r="G922" s="78"/>
      <c r="H922" s="79"/>
      <c r="I922" s="78"/>
      <c r="J922" s="86"/>
      <c r="K922" s="108">
        <f t="shared" si="20"/>
        <v>0</v>
      </c>
    </row>
    <row r="923" spans="1:11" x14ac:dyDescent="0.25">
      <c r="A923" s="78"/>
      <c r="B923" s="78"/>
      <c r="C923" s="78"/>
      <c r="D923" s="81"/>
      <c r="E923" s="81"/>
      <c r="F923" s="85"/>
      <c r="G923" s="78"/>
      <c r="H923" s="79"/>
      <c r="I923" s="78"/>
      <c r="J923" s="86"/>
      <c r="K923" s="108">
        <f t="shared" si="20"/>
        <v>0</v>
      </c>
    </row>
    <row r="924" spans="1:11" x14ac:dyDescent="0.25">
      <c r="A924" s="78"/>
      <c r="B924" s="78"/>
      <c r="C924" s="78"/>
      <c r="D924" s="81"/>
      <c r="E924" s="81"/>
      <c r="F924" s="85"/>
      <c r="G924" s="78"/>
      <c r="H924" s="79"/>
      <c r="I924" s="78"/>
      <c r="J924" s="86"/>
      <c r="K924" s="108">
        <f t="shared" si="20"/>
        <v>0</v>
      </c>
    </row>
    <row r="925" spans="1:11" x14ac:dyDescent="0.25">
      <c r="A925" s="78"/>
      <c r="B925" s="78"/>
      <c r="C925" s="78"/>
      <c r="D925" s="81"/>
      <c r="E925" s="81"/>
      <c r="F925" s="85"/>
      <c r="G925" s="78"/>
      <c r="H925" s="79"/>
      <c r="I925" s="78"/>
      <c r="J925" s="86"/>
      <c r="K925" s="108">
        <f t="shared" si="20"/>
        <v>0</v>
      </c>
    </row>
    <row r="926" spans="1:11" x14ac:dyDescent="0.25">
      <c r="A926" s="78"/>
      <c r="B926" s="78"/>
      <c r="C926" s="78"/>
      <c r="D926" s="81"/>
      <c r="E926" s="81"/>
      <c r="F926" s="85"/>
      <c r="G926" s="78"/>
      <c r="H926" s="79"/>
      <c r="I926" s="78"/>
      <c r="J926" s="86"/>
      <c r="K926" s="108">
        <f t="shared" si="20"/>
        <v>0</v>
      </c>
    </row>
    <row r="927" spans="1:11" x14ac:dyDescent="0.25">
      <c r="A927" s="78"/>
      <c r="B927" s="78"/>
      <c r="C927" s="78"/>
      <c r="D927" s="81"/>
      <c r="E927" s="81"/>
      <c r="F927" s="85"/>
      <c r="G927" s="78"/>
      <c r="H927" s="79"/>
      <c r="I927" s="78"/>
      <c r="J927" s="86"/>
      <c r="K927" s="108">
        <f t="shared" si="20"/>
        <v>0</v>
      </c>
    </row>
    <row r="928" spans="1:11" x14ac:dyDescent="0.25">
      <c r="A928" s="78"/>
      <c r="B928" s="78"/>
      <c r="C928" s="78"/>
      <c r="D928" s="81"/>
      <c r="E928" s="81"/>
      <c r="F928" s="85"/>
      <c r="G928" s="78"/>
      <c r="H928" s="79"/>
      <c r="I928" s="78"/>
      <c r="J928" s="86"/>
      <c r="K928" s="108">
        <f t="shared" si="20"/>
        <v>0</v>
      </c>
    </row>
    <row r="929" spans="1:11" x14ac:dyDescent="0.25">
      <c r="A929" s="78"/>
      <c r="B929" s="78"/>
      <c r="C929" s="78"/>
      <c r="D929" s="81"/>
      <c r="E929" s="81"/>
      <c r="F929" s="85"/>
      <c r="G929" s="78"/>
      <c r="H929" s="79"/>
      <c r="I929" s="78"/>
      <c r="J929" s="86"/>
      <c r="K929" s="108">
        <f t="shared" si="20"/>
        <v>0</v>
      </c>
    </row>
    <row r="930" spans="1:11" x14ac:dyDescent="0.25">
      <c r="A930" s="78"/>
      <c r="B930" s="78"/>
      <c r="C930" s="78"/>
      <c r="D930" s="81"/>
      <c r="E930" s="81"/>
      <c r="F930" s="85"/>
      <c r="G930" s="78"/>
      <c r="H930" s="79"/>
      <c r="I930" s="78"/>
      <c r="J930" s="86"/>
      <c r="K930" s="108">
        <f t="shared" si="20"/>
        <v>0</v>
      </c>
    </row>
    <row r="931" spans="1:11" x14ac:dyDescent="0.25">
      <c r="A931" s="78"/>
      <c r="B931" s="78"/>
      <c r="C931" s="78"/>
      <c r="D931" s="81"/>
      <c r="E931" s="81"/>
      <c r="F931" s="85"/>
      <c r="G931" s="78"/>
      <c r="H931" s="79"/>
      <c r="I931" s="78"/>
      <c r="J931" s="86"/>
      <c r="K931" s="108">
        <f t="shared" si="20"/>
        <v>0</v>
      </c>
    </row>
    <row r="932" spans="1:11" x14ac:dyDescent="0.25">
      <c r="A932" s="78"/>
      <c r="B932" s="78"/>
      <c r="C932" s="78"/>
      <c r="D932" s="81"/>
      <c r="E932" s="81"/>
      <c r="F932" s="85"/>
      <c r="G932" s="78"/>
      <c r="H932" s="79"/>
      <c r="I932" s="78"/>
      <c r="J932" s="86"/>
      <c r="K932" s="108">
        <f t="shared" si="20"/>
        <v>0</v>
      </c>
    </row>
    <row r="933" spans="1:11" x14ac:dyDescent="0.25">
      <c r="A933" s="78"/>
      <c r="B933" s="78"/>
      <c r="C933" s="78"/>
      <c r="D933" s="81"/>
      <c r="E933" s="81"/>
      <c r="F933" s="85"/>
      <c r="G933" s="78"/>
      <c r="H933" s="79"/>
      <c r="I933" s="78"/>
      <c r="J933" s="86"/>
      <c r="K933" s="108">
        <f t="shared" si="20"/>
        <v>0</v>
      </c>
    </row>
    <row r="934" spans="1:11" x14ac:dyDescent="0.25">
      <c r="A934" s="78"/>
      <c r="B934" s="78"/>
      <c r="C934" s="78"/>
      <c r="D934" s="81"/>
      <c r="E934" s="81"/>
      <c r="F934" s="85"/>
      <c r="G934" s="78"/>
      <c r="H934" s="79"/>
      <c r="I934" s="78"/>
      <c r="J934" s="86"/>
      <c r="K934" s="108">
        <f t="shared" si="20"/>
        <v>0</v>
      </c>
    </row>
    <row r="935" spans="1:11" x14ac:dyDescent="0.25">
      <c r="A935" s="78"/>
      <c r="B935" s="78"/>
      <c r="C935" s="78"/>
      <c r="D935" s="81"/>
      <c r="E935" s="81"/>
      <c r="F935" s="85"/>
      <c r="G935" s="78"/>
      <c r="H935" s="79"/>
      <c r="I935" s="78"/>
      <c r="J935" s="86"/>
      <c r="K935" s="108">
        <f t="shared" si="20"/>
        <v>0</v>
      </c>
    </row>
    <row r="936" spans="1:11" x14ac:dyDescent="0.25">
      <c r="A936" s="78"/>
      <c r="B936" s="78"/>
      <c r="C936" s="78"/>
      <c r="D936" s="81"/>
      <c r="E936" s="81"/>
      <c r="F936" s="85"/>
      <c r="G936" s="78"/>
      <c r="H936" s="79"/>
      <c r="I936" s="78"/>
      <c r="J936" s="86"/>
      <c r="K936" s="108">
        <f t="shared" si="20"/>
        <v>0</v>
      </c>
    </row>
    <row r="937" spans="1:11" x14ac:dyDescent="0.25">
      <c r="A937" s="78"/>
      <c r="B937" s="78"/>
      <c r="C937" s="78"/>
      <c r="D937" s="81"/>
      <c r="E937" s="81"/>
      <c r="F937" s="85"/>
      <c r="G937" s="78"/>
      <c r="H937" s="79"/>
      <c r="I937" s="78"/>
      <c r="J937" s="86"/>
      <c r="K937" s="108">
        <f t="shared" si="20"/>
        <v>0</v>
      </c>
    </row>
    <row r="938" spans="1:11" x14ac:dyDescent="0.25">
      <c r="A938" s="78"/>
      <c r="B938" s="78"/>
      <c r="C938" s="78"/>
      <c r="D938" s="81"/>
      <c r="E938" s="81"/>
      <c r="F938" s="85"/>
      <c r="G938" s="78"/>
      <c r="H938" s="79"/>
      <c r="I938" s="78"/>
      <c r="J938" s="86"/>
      <c r="K938" s="108">
        <f t="shared" si="20"/>
        <v>0</v>
      </c>
    </row>
    <row r="939" spans="1:11" x14ac:dyDescent="0.25">
      <c r="A939" s="78"/>
      <c r="B939" s="78"/>
      <c r="C939" s="78"/>
      <c r="D939" s="81"/>
      <c r="E939" s="81"/>
      <c r="F939" s="85"/>
      <c r="G939" s="78"/>
      <c r="H939" s="79"/>
      <c r="I939" s="78"/>
      <c r="J939" s="86"/>
      <c r="K939" s="108">
        <f t="shared" si="20"/>
        <v>0</v>
      </c>
    </row>
    <row r="940" spans="1:11" x14ac:dyDescent="0.25">
      <c r="A940" s="78"/>
      <c r="B940" s="78"/>
      <c r="C940" s="78"/>
      <c r="D940" s="81"/>
      <c r="E940" s="81"/>
      <c r="F940" s="85"/>
      <c r="G940" s="78"/>
      <c r="H940" s="79"/>
      <c r="I940" s="78"/>
      <c r="J940" s="86"/>
      <c r="K940" s="108">
        <f t="shared" si="20"/>
        <v>0</v>
      </c>
    </row>
    <row r="941" spans="1:11" x14ac:dyDescent="0.25">
      <c r="A941" s="78"/>
      <c r="B941" s="78"/>
      <c r="C941" s="78"/>
      <c r="D941" s="81"/>
      <c r="E941" s="81"/>
      <c r="F941" s="85"/>
      <c r="G941" s="78"/>
      <c r="H941" s="79"/>
      <c r="I941" s="78"/>
      <c r="J941" s="86"/>
      <c r="K941" s="108">
        <f t="shared" si="20"/>
        <v>0</v>
      </c>
    </row>
    <row r="942" spans="1:11" x14ac:dyDescent="0.25">
      <c r="A942" s="78"/>
      <c r="B942" s="78"/>
      <c r="C942" s="78"/>
      <c r="D942" s="81"/>
      <c r="E942" s="81"/>
      <c r="F942" s="85"/>
      <c r="G942" s="78"/>
      <c r="H942" s="79"/>
      <c r="I942" s="78"/>
      <c r="J942" s="86"/>
      <c r="K942" s="108">
        <f t="shared" si="20"/>
        <v>0</v>
      </c>
    </row>
    <row r="943" spans="1:11" x14ac:dyDescent="0.25">
      <c r="A943" s="78"/>
      <c r="B943" s="78"/>
      <c r="C943" s="78"/>
      <c r="D943" s="81"/>
      <c r="E943" s="81"/>
      <c r="F943" s="85"/>
      <c r="G943" s="78"/>
      <c r="H943" s="79"/>
      <c r="I943" s="78"/>
      <c r="J943" s="86"/>
      <c r="K943" s="108">
        <f t="shared" si="20"/>
        <v>0</v>
      </c>
    </row>
    <row r="944" spans="1:11" x14ac:dyDescent="0.25">
      <c r="A944" s="78"/>
      <c r="B944" s="78"/>
      <c r="C944" s="78"/>
      <c r="D944" s="81"/>
      <c r="E944" s="81"/>
      <c r="F944" s="85"/>
      <c r="G944" s="78"/>
      <c r="H944" s="79"/>
      <c r="I944" s="78"/>
      <c r="J944" s="86"/>
      <c r="K944" s="108">
        <f t="shared" si="20"/>
        <v>0</v>
      </c>
    </row>
    <row r="945" spans="1:11" x14ac:dyDescent="0.25">
      <c r="A945" s="78"/>
      <c r="B945" s="78"/>
      <c r="C945" s="78"/>
      <c r="D945" s="81"/>
      <c r="E945" s="81"/>
      <c r="F945" s="85"/>
      <c r="G945" s="78"/>
      <c r="H945" s="79"/>
      <c r="I945" s="78"/>
      <c r="J945" s="86"/>
      <c r="K945" s="108">
        <f t="shared" si="20"/>
        <v>0</v>
      </c>
    </row>
    <row r="946" spans="1:11" x14ac:dyDescent="0.25">
      <c r="A946" s="78"/>
      <c r="B946" s="78"/>
      <c r="C946" s="78"/>
      <c r="D946" s="81"/>
      <c r="E946" s="81"/>
      <c r="F946" s="85"/>
      <c r="G946" s="78"/>
      <c r="H946" s="79"/>
      <c r="I946" s="78"/>
      <c r="J946" s="86"/>
      <c r="K946" s="108">
        <f t="shared" si="20"/>
        <v>0</v>
      </c>
    </row>
    <row r="947" spans="1:11" x14ac:dyDescent="0.25">
      <c r="A947" s="78"/>
      <c r="B947" s="78"/>
      <c r="C947" s="78"/>
      <c r="D947" s="81"/>
      <c r="E947" s="81"/>
      <c r="F947" s="85"/>
      <c r="G947" s="78"/>
      <c r="H947" s="79"/>
      <c r="I947" s="78"/>
      <c r="J947" s="86"/>
      <c r="K947" s="108">
        <f t="shared" si="20"/>
        <v>0</v>
      </c>
    </row>
    <row r="948" spans="1:11" x14ac:dyDescent="0.25">
      <c r="A948" s="78"/>
      <c r="B948" s="78"/>
      <c r="C948" s="78"/>
      <c r="D948" s="81"/>
      <c r="E948" s="81"/>
      <c r="F948" s="85"/>
      <c r="G948" s="78"/>
      <c r="H948" s="79"/>
      <c r="I948" s="78"/>
      <c r="J948" s="86"/>
      <c r="K948" s="108">
        <f t="shared" si="20"/>
        <v>0</v>
      </c>
    </row>
    <row r="949" spans="1:11" x14ac:dyDescent="0.25">
      <c r="A949" s="78"/>
      <c r="B949" s="78"/>
      <c r="C949" s="78"/>
      <c r="D949" s="81"/>
      <c r="E949" s="81"/>
      <c r="F949" s="85"/>
      <c r="G949" s="78"/>
      <c r="H949" s="79"/>
      <c r="I949" s="78"/>
      <c r="J949" s="86"/>
      <c r="K949" s="108">
        <f t="shared" si="20"/>
        <v>0</v>
      </c>
    </row>
    <row r="950" spans="1:11" x14ac:dyDescent="0.25">
      <c r="A950" s="78"/>
      <c r="B950" s="78"/>
      <c r="C950" s="78"/>
      <c r="D950" s="81"/>
      <c r="E950" s="81"/>
      <c r="F950" s="85"/>
      <c r="G950" s="78"/>
      <c r="H950" s="79"/>
      <c r="I950" s="78"/>
      <c r="J950" s="86"/>
      <c r="K950" s="108">
        <f t="shared" si="20"/>
        <v>0</v>
      </c>
    </row>
    <row r="951" spans="1:11" x14ac:dyDescent="0.25">
      <c r="A951" s="78"/>
      <c r="B951" s="78"/>
      <c r="C951" s="78"/>
      <c r="D951" s="81"/>
      <c r="E951" s="81"/>
      <c r="F951" s="85"/>
      <c r="G951" s="78"/>
      <c r="H951" s="79"/>
      <c r="I951" s="78"/>
      <c r="J951" s="86"/>
      <c r="K951" s="108">
        <f t="shared" si="20"/>
        <v>0</v>
      </c>
    </row>
    <row r="952" spans="1:11" x14ac:dyDescent="0.25">
      <c r="A952" s="78"/>
      <c r="B952" s="78"/>
      <c r="C952" s="78"/>
      <c r="D952" s="81"/>
      <c r="E952" s="81"/>
      <c r="F952" s="85"/>
      <c r="G952" s="78"/>
      <c r="H952" s="79"/>
      <c r="I952" s="78"/>
      <c r="J952" s="86"/>
      <c r="K952" s="108">
        <f t="shared" si="20"/>
        <v>0</v>
      </c>
    </row>
    <row r="953" spans="1:11" x14ac:dyDescent="0.25">
      <c r="A953" s="78"/>
      <c r="B953" s="78"/>
      <c r="C953" s="78"/>
      <c r="D953" s="81"/>
      <c r="E953" s="81"/>
      <c r="F953" s="85"/>
      <c r="G953" s="78"/>
      <c r="H953" s="79"/>
      <c r="I953" s="78"/>
      <c r="J953" s="86"/>
      <c r="K953" s="108">
        <f t="shared" si="20"/>
        <v>0</v>
      </c>
    </row>
    <row r="954" spans="1:11" x14ac:dyDescent="0.25">
      <c r="A954" s="78"/>
      <c r="B954" s="78"/>
      <c r="C954" s="78"/>
      <c r="D954" s="81"/>
      <c r="E954" s="81"/>
      <c r="F954" s="85"/>
      <c r="G954" s="78"/>
      <c r="H954" s="79"/>
      <c r="I954" s="78"/>
      <c r="J954" s="86"/>
      <c r="K954" s="108">
        <f t="shared" si="20"/>
        <v>0</v>
      </c>
    </row>
    <row r="955" spans="1:11" x14ac:dyDescent="0.25">
      <c r="A955" s="78"/>
      <c r="B955" s="78"/>
      <c r="C955" s="78"/>
      <c r="D955" s="81"/>
      <c r="E955" s="81"/>
      <c r="F955" s="85"/>
      <c r="G955" s="78"/>
      <c r="H955" s="79"/>
      <c r="I955" s="78"/>
      <c r="J955" s="86"/>
      <c r="K955" s="108">
        <f t="shared" si="20"/>
        <v>0</v>
      </c>
    </row>
    <row r="956" spans="1:11" x14ac:dyDescent="0.25">
      <c r="A956" s="78"/>
      <c r="B956" s="78"/>
      <c r="C956" s="78"/>
      <c r="D956" s="81"/>
      <c r="E956" s="81"/>
      <c r="F956" s="85"/>
      <c r="G956" s="78"/>
      <c r="H956" s="79"/>
      <c r="I956" s="78"/>
      <c r="J956" s="86"/>
      <c r="K956" s="108">
        <f t="shared" si="20"/>
        <v>0</v>
      </c>
    </row>
    <row r="957" spans="1:11" x14ac:dyDescent="0.25">
      <c r="A957" s="78"/>
      <c r="B957" s="78"/>
      <c r="C957" s="78"/>
      <c r="D957" s="81"/>
      <c r="E957" s="81"/>
      <c r="F957" s="85"/>
      <c r="G957" s="78"/>
      <c r="H957" s="79"/>
      <c r="I957" s="78"/>
      <c r="J957" s="86"/>
      <c r="K957" s="108">
        <f t="shared" si="20"/>
        <v>0</v>
      </c>
    </row>
    <row r="958" spans="1:11" x14ac:dyDescent="0.25">
      <c r="A958" s="78"/>
      <c r="B958" s="78"/>
      <c r="C958" s="78"/>
      <c r="D958" s="81"/>
      <c r="E958" s="81"/>
      <c r="F958" s="85"/>
      <c r="G958" s="78"/>
      <c r="H958" s="79"/>
      <c r="I958" s="78"/>
      <c r="J958" s="86"/>
      <c r="K958" s="108">
        <f t="shared" si="20"/>
        <v>0</v>
      </c>
    </row>
    <row r="959" spans="1:11" x14ac:dyDescent="0.25">
      <c r="A959" s="78"/>
      <c r="B959" s="78"/>
      <c r="C959" s="78"/>
      <c r="D959" s="81"/>
      <c r="E959" s="81"/>
      <c r="F959" s="85"/>
      <c r="G959" s="78"/>
      <c r="H959" s="79"/>
      <c r="I959" s="78"/>
      <c r="J959" s="86"/>
      <c r="K959" s="108">
        <f t="shared" si="20"/>
        <v>0</v>
      </c>
    </row>
    <row r="960" spans="1:11" x14ac:dyDescent="0.25">
      <c r="A960" s="78"/>
      <c r="B960" s="78"/>
      <c r="C960" s="78"/>
      <c r="D960" s="81"/>
      <c r="E960" s="81"/>
      <c r="F960" s="85"/>
      <c r="G960" s="78"/>
      <c r="H960" s="79"/>
      <c r="I960" s="78"/>
      <c r="J960" s="86"/>
      <c r="K960" s="108">
        <f t="shared" si="20"/>
        <v>0</v>
      </c>
    </row>
    <row r="961" spans="1:11" x14ac:dyDescent="0.25">
      <c r="A961" s="78"/>
      <c r="B961" s="78"/>
      <c r="C961" s="78"/>
      <c r="D961" s="81"/>
      <c r="E961" s="81"/>
      <c r="F961" s="85"/>
      <c r="G961" s="78"/>
      <c r="H961" s="79"/>
      <c r="I961" s="78"/>
      <c r="J961" s="86"/>
      <c r="K961" s="108">
        <f t="shared" si="20"/>
        <v>0</v>
      </c>
    </row>
    <row r="962" spans="1:11" x14ac:dyDescent="0.25">
      <c r="A962" s="78"/>
      <c r="B962" s="78"/>
      <c r="C962" s="78"/>
      <c r="D962" s="81"/>
      <c r="E962" s="81"/>
      <c r="F962" s="85"/>
      <c r="G962" s="78"/>
      <c r="H962" s="79"/>
      <c r="I962" s="78"/>
      <c r="J962" s="86"/>
      <c r="K962" s="108">
        <f t="shared" ref="K962:K1025" si="21">COUNTIF($G$2:$G$1201,G962)</f>
        <v>0</v>
      </c>
    </row>
    <row r="963" spans="1:11" x14ac:dyDescent="0.25">
      <c r="A963" s="78"/>
      <c r="B963" s="78"/>
      <c r="C963" s="78"/>
      <c r="D963" s="81"/>
      <c r="E963" s="81"/>
      <c r="F963" s="85"/>
      <c r="G963" s="78"/>
      <c r="H963" s="79"/>
      <c r="I963" s="78"/>
      <c r="J963" s="86"/>
      <c r="K963" s="108">
        <f t="shared" si="21"/>
        <v>0</v>
      </c>
    </row>
    <row r="964" spans="1:11" x14ac:dyDescent="0.25">
      <c r="A964" s="78"/>
      <c r="B964" s="78"/>
      <c r="C964" s="78"/>
      <c r="D964" s="81"/>
      <c r="E964" s="81"/>
      <c r="F964" s="85"/>
      <c r="G964" s="78"/>
      <c r="H964" s="79"/>
      <c r="I964" s="78"/>
      <c r="J964" s="86"/>
      <c r="K964" s="108">
        <f t="shared" si="21"/>
        <v>0</v>
      </c>
    </row>
    <row r="965" spans="1:11" x14ac:dyDescent="0.25">
      <c r="A965" s="78"/>
      <c r="B965" s="78"/>
      <c r="C965" s="78"/>
      <c r="D965" s="81"/>
      <c r="E965" s="81"/>
      <c r="F965" s="85"/>
      <c r="G965" s="78"/>
      <c r="H965" s="79"/>
      <c r="I965" s="78"/>
      <c r="J965" s="86"/>
      <c r="K965" s="108">
        <f t="shared" si="21"/>
        <v>0</v>
      </c>
    </row>
    <row r="966" spans="1:11" x14ac:dyDescent="0.25">
      <c r="A966" s="78"/>
      <c r="B966" s="78"/>
      <c r="C966" s="78"/>
      <c r="D966" s="81"/>
      <c r="E966" s="81"/>
      <c r="F966" s="85"/>
      <c r="G966" s="78"/>
      <c r="H966" s="79"/>
      <c r="I966" s="78"/>
      <c r="J966" s="86"/>
      <c r="K966" s="108">
        <f t="shared" si="21"/>
        <v>0</v>
      </c>
    </row>
    <row r="967" spans="1:11" x14ac:dyDescent="0.25">
      <c r="A967" s="78"/>
      <c r="B967" s="78"/>
      <c r="C967" s="78"/>
      <c r="D967" s="81"/>
      <c r="E967" s="81"/>
      <c r="F967" s="85"/>
      <c r="G967" s="78"/>
      <c r="H967" s="79"/>
      <c r="I967" s="78"/>
      <c r="J967" s="86"/>
      <c r="K967" s="108">
        <f t="shared" si="21"/>
        <v>0</v>
      </c>
    </row>
    <row r="968" spans="1:11" x14ac:dyDescent="0.25">
      <c r="A968" s="78"/>
      <c r="B968" s="78"/>
      <c r="C968" s="78"/>
      <c r="D968" s="81"/>
      <c r="E968" s="81"/>
      <c r="F968" s="85"/>
      <c r="G968" s="78"/>
      <c r="H968" s="79"/>
      <c r="I968" s="78"/>
      <c r="J968" s="86"/>
      <c r="K968" s="108">
        <f t="shared" si="21"/>
        <v>0</v>
      </c>
    </row>
    <row r="969" spans="1:11" x14ac:dyDescent="0.25">
      <c r="A969" s="78"/>
      <c r="B969" s="78"/>
      <c r="C969" s="78"/>
      <c r="D969" s="81"/>
      <c r="E969" s="81"/>
      <c r="F969" s="85"/>
      <c r="G969" s="78"/>
      <c r="H969" s="79"/>
      <c r="I969" s="78"/>
      <c r="J969" s="86"/>
      <c r="K969" s="108">
        <f t="shared" si="21"/>
        <v>0</v>
      </c>
    </row>
    <row r="970" spans="1:11" x14ac:dyDescent="0.25">
      <c r="A970" s="78"/>
      <c r="B970" s="78"/>
      <c r="C970" s="78"/>
      <c r="D970" s="81"/>
      <c r="E970" s="81"/>
      <c r="F970" s="85"/>
      <c r="G970" s="78"/>
      <c r="H970" s="79"/>
      <c r="I970" s="78"/>
      <c r="J970" s="86"/>
      <c r="K970" s="108">
        <f t="shared" si="21"/>
        <v>0</v>
      </c>
    </row>
    <row r="971" spans="1:11" x14ac:dyDescent="0.25">
      <c r="A971" s="78"/>
      <c r="B971" s="78"/>
      <c r="C971" s="78"/>
      <c r="D971" s="81"/>
      <c r="E971" s="81"/>
      <c r="F971" s="85"/>
      <c r="G971" s="78"/>
      <c r="H971" s="79"/>
      <c r="I971" s="78"/>
      <c r="J971" s="86"/>
      <c r="K971" s="108">
        <f t="shared" si="21"/>
        <v>0</v>
      </c>
    </row>
    <row r="972" spans="1:11" x14ac:dyDescent="0.25">
      <c r="A972" s="78"/>
      <c r="B972" s="78"/>
      <c r="C972" s="78"/>
      <c r="D972" s="81"/>
      <c r="E972" s="81"/>
      <c r="F972" s="85"/>
      <c r="G972" s="78"/>
      <c r="H972" s="79"/>
      <c r="I972" s="78"/>
      <c r="J972" s="86"/>
      <c r="K972" s="108">
        <f t="shared" si="21"/>
        <v>0</v>
      </c>
    </row>
    <row r="973" spans="1:11" x14ac:dyDescent="0.25">
      <c r="A973" s="78"/>
      <c r="B973" s="78"/>
      <c r="C973" s="78"/>
      <c r="D973" s="81"/>
      <c r="E973" s="81"/>
      <c r="F973" s="85"/>
      <c r="G973" s="78"/>
      <c r="H973" s="79"/>
      <c r="I973" s="78"/>
      <c r="J973" s="86"/>
      <c r="K973" s="108">
        <f t="shared" si="21"/>
        <v>0</v>
      </c>
    </row>
    <row r="974" spans="1:11" x14ac:dyDescent="0.25">
      <c r="A974" s="78"/>
      <c r="B974" s="78"/>
      <c r="C974" s="78"/>
      <c r="D974" s="81"/>
      <c r="E974" s="81"/>
      <c r="F974" s="85"/>
      <c r="G974" s="78"/>
      <c r="H974" s="79"/>
      <c r="I974" s="78"/>
      <c r="J974" s="86"/>
      <c r="K974" s="108">
        <f t="shared" si="21"/>
        <v>0</v>
      </c>
    </row>
    <row r="975" spans="1:11" x14ac:dyDescent="0.25">
      <c r="A975" s="78"/>
      <c r="B975" s="78"/>
      <c r="C975" s="78"/>
      <c r="D975" s="81"/>
      <c r="E975" s="81"/>
      <c r="F975" s="85"/>
      <c r="G975" s="78"/>
      <c r="H975" s="79"/>
      <c r="I975" s="78"/>
      <c r="J975" s="86"/>
      <c r="K975" s="108">
        <f t="shared" si="21"/>
        <v>0</v>
      </c>
    </row>
    <row r="976" spans="1:11" x14ac:dyDescent="0.25">
      <c r="A976" s="78"/>
      <c r="B976" s="78"/>
      <c r="C976" s="78"/>
      <c r="D976" s="81"/>
      <c r="E976" s="81"/>
      <c r="F976" s="85"/>
      <c r="G976" s="78"/>
      <c r="H976" s="79"/>
      <c r="I976" s="78"/>
      <c r="J976" s="86"/>
      <c r="K976" s="108">
        <f t="shared" si="21"/>
        <v>0</v>
      </c>
    </row>
    <row r="977" spans="1:11" x14ac:dyDescent="0.25">
      <c r="A977" s="78"/>
      <c r="B977" s="78"/>
      <c r="C977" s="78"/>
      <c r="D977" s="81"/>
      <c r="E977" s="81"/>
      <c r="F977" s="85"/>
      <c r="G977" s="78"/>
      <c r="H977" s="79"/>
      <c r="I977" s="78"/>
      <c r="J977" s="86"/>
      <c r="K977" s="108">
        <f t="shared" si="21"/>
        <v>0</v>
      </c>
    </row>
    <row r="978" spans="1:11" x14ac:dyDescent="0.25">
      <c r="A978" s="78"/>
      <c r="B978" s="78"/>
      <c r="C978" s="78"/>
      <c r="D978" s="81"/>
      <c r="E978" s="81"/>
      <c r="F978" s="85"/>
      <c r="G978" s="78"/>
      <c r="H978" s="79"/>
      <c r="I978" s="78"/>
      <c r="J978" s="86"/>
      <c r="K978" s="108">
        <f t="shared" si="21"/>
        <v>0</v>
      </c>
    </row>
    <row r="979" spans="1:11" x14ac:dyDescent="0.25">
      <c r="A979" s="78"/>
      <c r="B979" s="78"/>
      <c r="C979" s="78"/>
      <c r="D979" s="81"/>
      <c r="E979" s="81"/>
      <c r="F979" s="85"/>
      <c r="G979" s="78"/>
      <c r="H979" s="79"/>
      <c r="I979" s="78"/>
      <c r="J979" s="86"/>
      <c r="K979" s="108">
        <f t="shared" si="21"/>
        <v>0</v>
      </c>
    </row>
    <row r="980" spans="1:11" x14ac:dyDescent="0.25">
      <c r="A980" s="78"/>
      <c r="B980" s="78"/>
      <c r="C980" s="78"/>
      <c r="D980" s="81"/>
      <c r="E980" s="81"/>
      <c r="F980" s="85"/>
      <c r="G980" s="78"/>
      <c r="H980" s="79"/>
      <c r="I980" s="78"/>
      <c r="J980" s="86"/>
      <c r="K980" s="108">
        <f t="shared" si="21"/>
        <v>0</v>
      </c>
    </row>
    <row r="981" spans="1:11" x14ac:dyDescent="0.25">
      <c r="A981" s="78"/>
      <c r="B981" s="78"/>
      <c r="C981" s="78"/>
      <c r="D981" s="81"/>
      <c r="E981" s="81"/>
      <c r="F981" s="85"/>
      <c r="G981" s="78"/>
      <c r="H981" s="79"/>
      <c r="I981" s="78"/>
      <c r="J981" s="86"/>
      <c r="K981" s="108">
        <f t="shared" si="21"/>
        <v>0</v>
      </c>
    </row>
    <row r="982" spans="1:11" x14ac:dyDescent="0.25">
      <c r="A982" s="78"/>
      <c r="B982" s="78"/>
      <c r="C982" s="78"/>
      <c r="D982" s="81"/>
      <c r="E982" s="81"/>
      <c r="F982" s="85"/>
      <c r="G982" s="78"/>
      <c r="H982" s="79"/>
      <c r="I982" s="78"/>
      <c r="J982" s="86"/>
      <c r="K982" s="108">
        <f t="shared" si="21"/>
        <v>0</v>
      </c>
    </row>
    <row r="983" spans="1:11" x14ac:dyDescent="0.25">
      <c r="A983" s="78"/>
      <c r="B983" s="78"/>
      <c r="C983" s="78"/>
      <c r="D983" s="81"/>
      <c r="E983" s="81"/>
      <c r="F983" s="85"/>
      <c r="G983" s="78"/>
      <c r="H983" s="79"/>
      <c r="I983" s="78"/>
      <c r="J983" s="86"/>
      <c r="K983" s="108">
        <f t="shared" si="21"/>
        <v>0</v>
      </c>
    </row>
    <row r="984" spans="1:11" x14ac:dyDescent="0.25">
      <c r="A984" s="78"/>
      <c r="B984" s="78"/>
      <c r="C984" s="78"/>
      <c r="D984" s="81"/>
      <c r="E984" s="81"/>
      <c r="F984" s="85"/>
      <c r="G984" s="78"/>
      <c r="H984" s="79"/>
      <c r="I984" s="78"/>
      <c r="J984" s="86"/>
      <c r="K984" s="108">
        <f t="shared" si="21"/>
        <v>0</v>
      </c>
    </row>
    <row r="985" spans="1:11" x14ac:dyDescent="0.25">
      <c r="A985" s="78"/>
      <c r="B985" s="78"/>
      <c r="C985" s="78"/>
      <c r="D985" s="81"/>
      <c r="E985" s="81"/>
      <c r="F985" s="85"/>
      <c r="G985" s="78"/>
      <c r="H985" s="79"/>
      <c r="I985" s="78"/>
      <c r="J985" s="86"/>
      <c r="K985" s="108">
        <f t="shared" si="21"/>
        <v>0</v>
      </c>
    </row>
    <row r="986" spans="1:11" x14ac:dyDescent="0.25">
      <c r="A986" s="78"/>
      <c r="B986" s="78"/>
      <c r="C986" s="78"/>
      <c r="D986" s="81"/>
      <c r="E986" s="81"/>
      <c r="F986" s="85"/>
      <c r="G986" s="78"/>
      <c r="H986" s="79"/>
      <c r="I986" s="78"/>
      <c r="J986" s="86"/>
      <c r="K986" s="108">
        <f t="shared" si="21"/>
        <v>0</v>
      </c>
    </row>
    <row r="987" spans="1:11" x14ac:dyDescent="0.25">
      <c r="A987" s="78"/>
      <c r="B987" s="78"/>
      <c r="C987" s="78"/>
      <c r="D987" s="81"/>
      <c r="E987" s="81"/>
      <c r="F987" s="85"/>
      <c r="G987" s="78"/>
      <c r="H987" s="79"/>
      <c r="I987" s="78"/>
      <c r="J987" s="86"/>
      <c r="K987" s="108">
        <f t="shared" si="21"/>
        <v>0</v>
      </c>
    </row>
    <row r="988" spans="1:11" x14ac:dyDescent="0.25">
      <c r="A988" s="78"/>
      <c r="B988" s="78"/>
      <c r="C988" s="78"/>
      <c r="D988" s="81"/>
      <c r="E988" s="81"/>
      <c r="F988" s="85"/>
      <c r="G988" s="78"/>
      <c r="H988" s="79"/>
      <c r="I988" s="78"/>
      <c r="J988" s="86"/>
      <c r="K988" s="108">
        <f t="shared" si="21"/>
        <v>0</v>
      </c>
    </row>
    <row r="989" spans="1:11" x14ac:dyDescent="0.25">
      <c r="A989" s="78"/>
      <c r="B989" s="78"/>
      <c r="C989" s="78"/>
      <c r="D989" s="81"/>
      <c r="E989" s="81"/>
      <c r="F989" s="85"/>
      <c r="G989" s="78"/>
      <c r="H989" s="79"/>
      <c r="I989" s="78"/>
      <c r="J989" s="86"/>
      <c r="K989" s="108">
        <f t="shared" si="21"/>
        <v>0</v>
      </c>
    </row>
    <row r="990" spans="1:11" x14ac:dyDescent="0.25">
      <c r="A990" s="78"/>
      <c r="B990" s="78"/>
      <c r="C990" s="78"/>
      <c r="D990" s="81"/>
      <c r="E990" s="81"/>
      <c r="F990" s="85"/>
      <c r="G990" s="78"/>
      <c r="H990" s="79"/>
      <c r="I990" s="78"/>
      <c r="J990" s="86"/>
      <c r="K990" s="108">
        <f t="shared" si="21"/>
        <v>0</v>
      </c>
    </row>
    <row r="991" spans="1:11" x14ac:dyDescent="0.25">
      <c r="A991" s="78"/>
      <c r="B991" s="78"/>
      <c r="C991" s="78"/>
      <c r="D991" s="81"/>
      <c r="E991" s="81"/>
      <c r="F991" s="85"/>
      <c r="G991" s="78"/>
      <c r="H991" s="79"/>
      <c r="I991" s="78"/>
      <c r="J991" s="86"/>
      <c r="K991" s="108">
        <f t="shared" si="21"/>
        <v>0</v>
      </c>
    </row>
    <row r="992" spans="1:11" x14ac:dyDescent="0.25">
      <c r="A992" s="78"/>
      <c r="B992" s="78"/>
      <c r="C992" s="78"/>
      <c r="D992" s="81"/>
      <c r="E992" s="81"/>
      <c r="F992" s="85"/>
      <c r="G992" s="78"/>
      <c r="H992" s="79"/>
      <c r="I992" s="78"/>
      <c r="J992" s="86"/>
      <c r="K992" s="108">
        <f t="shared" si="21"/>
        <v>0</v>
      </c>
    </row>
    <row r="993" spans="1:11" x14ac:dyDescent="0.25">
      <c r="A993" s="78"/>
      <c r="B993" s="78"/>
      <c r="C993" s="78"/>
      <c r="D993" s="81"/>
      <c r="E993" s="81"/>
      <c r="F993" s="85"/>
      <c r="G993" s="78"/>
      <c r="H993" s="79"/>
      <c r="I993" s="78"/>
      <c r="J993" s="86"/>
      <c r="K993" s="108">
        <f t="shared" si="21"/>
        <v>0</v>
      </c>
    </row>
    <row r="994" spans="1:11" x14ac:dyDescent="0.25">
      <c r="A994" s="78"/>
      <c r="B994" s="78"/>
      <c r="C994" s="78"/>
      <c r="D994" s="81"/>
      <c r="E994" s="81"/>
      <c r="F994" s="85"/>
      <c r="G994" s="78"/>
      <c r="H994" s="79"/>
      <c r="I994" s="78"/>
      <c r="J994" s="86"/>
      <c r="K994" s="108">
        <f t="shared" si="21"/>
        <v>0</v>
      </c>
    </row>
    <row r="995" spans="1:11" x14ac:dyDescent="0.25">
      <c r="A995" s="78"/>
      <c r="B995" s="78"/>
      <c r="C995" s="78"/>
      <c r="D995" s="81"/>
      <c r="E995" s="81"/>
      <c r="F995" s="85"/>
      <c r="G995" s="78"/>
      <c r="H995" s="79"/>
      <c r="I995" s="78"/>
      <c r="J995" s="86"/>
      <c r="K995" s="108">
        <f t="shared" si="21"/>
        <v>0</v>
      </c>
    </row>
    <row r="996" spans="1:11" x14ac:dyDescent="0.25">
      <c r="A996" s="78"/>
      <c r="B996" s="78"/>
      <c r="C996" s="78"/>
      <c r="D996" s="81"/>
      <c r="E996" s="81"/>
      <c r="F996" s="85"/>
      <c r="G996" s="78"/>
      <c r="H996" s="79"/>
      <c r="I996" s="78"/>
      <c r="J996" s="86"/>
      <c r="K996" s="108">
        <f t="shared" si="21"/>
        <v>0</v>
      </c>
    </row>
    <row r="997" spans="1:11" x14ac:dyDescent="0.25">
      <c r="A997" s="78"/>
      <c r="B997" s="78"/>
      <c r="C997" s="78"/>
      <c r="D997" s="81"/>
      <c r="E997" s="81"/>
      <c r="F997" s="85"/>
      <c r="G997" s="78"/>
      <c r="H997" s="79"/>
      <c r="I997" s="78"/>
      <c r="J997" s="86"/>
      <c r="K997" s="108">
        <f t="shared" si="21"/>
        <v>0</v>
      </c>
    </row>
    <row r="998" spans="1:11" x14ac:dyDescent="0.25">
      <c r="A998" s="78"/>
      <c r="B998" s="78"/>
      <c r="C998" s="78"/>
      <c r="D998" s="81"/>
      <c r="E998" s="81"/>
      <c r="F998" s="85"/>
      <c r="G998" s="78"/>
      <c r="H998" s="79"/>
      <c r="I998" s="78"/>
      <c r="J998" s="86"/>
      <c r="K998" s="108">
        <f t="shared" si="21"/>
        <v>0</v>
      </c>
    </row>
    <row r="999" spans="1:11" x14ac:dyDescent="0.25">
      <c r="A999" s="78"/>
      <c r="B999" s="78"/>
      <c r="C999" s="78"/>
      <c r="D999" s="81"/>
      <c r="E999" s="81"/>
      <c r="F999" s="85"/>
      <c r="G999" s="78"/>
      <c r="H999" s="79"/>
      <c r="I999" s="78"/>
      <c r="J999" s="86"/>
      <c r="K999" s="108">
        <f t="shared" si="21"/>
        <v>0</v>
      </c>
    </row>
    <row r="1000" spans="1:11" x14ac:dyDescent="0.25">
      <c r="A1000" s="78"/>
      <c r="B1000" s="78"/>
      <c r="C1000" s="78"/>
      <c r="D1000" s="81"/>
      <c r="E1000" s="81"/>
      <c r="F1000" s="85"/>
      <c r="G1000" s="78"/>
      <c r="H1000" s="79"/>
      <c r="I1000" s="78"/>
      <c r="J1000" s="86"/>
      <c r="K1000" s="108">
        <f t="shared" si="21"/>
        <v>0</v>
      </c>
    </row>
    <row r="1001" spans="1:11" x14ac:dyDescent="0.25">
      <c r="A1001" s="78"/>
      <c r="B1001" s="78"/>
      <c r="C1001" s="78"/>
      <c r="D1001" s="81"/>
      <c r="E1001" s="81"/>
      <c r="F1001" s="85"/>
      <c r="G1001" s="78"/>
      <c r="H1001" s="79"/>
      <c r="I1001" s="78"/>
      <c r="J1001" s="86"/>
      <c r="K1001" s="108">
        <f t="shared" si="21"/>
        <v>0</v>
      </c>
    </row>
    <row r="1002" spans="1:11" x14ac:dyDescent="0.25">
      <c r="A1002" s="78"/>
      <c r="B1002" s="78"/>
      <c r="C1002" s="78"/>
      <c r="D1002" s="81"/>
      <c r="E1002" s="81"/>
      <c r="F1002" s="85"/>
      <c r="G1002" s="78"/>
      <c r="H1002" s="79"/>
      <c r="I1002" s="78"/>
      <c r="J1002" s="86"/>
      <c r="K1002" s="108">
        <f t="shared" si="21"/>
        <v>0</v>
      </c>
    </row>
    <row r="1003" spans="1:11" x14ac:dyDescent="0.25">
      <c r="A1003" s="78"/>
      <c r="B1003" s="78"/>
      <c r="C1003" s="78"/>
      <c r="D1003" s="81"/>
      <c r="E1003" s="81"/>
      <c r="F1003" s="85"/>
      <c r="G1003" s="78"/>
      <c r="H1003" s="79"/>
      <c r="I1003" s="78"/>
      <c r="J1003" s="86"/>
      <c r="K1003" s="108">
        <f t="shared" si="21"/>
        <v>0</v>
      </c>
    </row>
    <row r="1004" spans="1:11" x14ac:dyDescent="0.25">
      <c r="A1004" s="78"/>
      <c r="B1004" s="78"/>
      <c r="C1004" s="78"/>
      <c r="D1004" s="81"/>
      <c r="E1004" s="81"/>
      <c r="F1004" s="85"/>
      <c r="G1004" s="78"/>
      <c r="H1004" s="79"/>
      <c r="I1004" s="78"/>
      <c r="J1004" s="86"/>
      <c r="K1004" s="108">
        <f t="shared" si="21"/>
        <v>0</v>
      </c>
    </row>
    <row r="1005" spans="1:11" x14ac:dyDescent="0.25">
      <c r="A1005" s="78"/>
      <c r="B1005" s="78"/>
      <c r="C1005" s="78"/>
      <c r="D1005" s="81"/>
      <c r="E1005" s="81"/>
      <c r="F1005" s="85"/>
      <c r="G1005" s="78"/>
      <c r="H1005" s="79"/>
      <c r="I1005" s="78"/>
      <c r="J1005" s="86"/>
      <c r="K1005" s="108">
        <f t="shared" si="21"/>
        <v>0</v>
      </c>
    </row>
    <row r="1006" spans="1:11" x14ac:dyDescent="0.25">
      <c r="A1006" s="78"/>
      <c r="B1006" s="78"/>
      <c r="C1006" s="78"/>
      <c r="D1006" s="81"/>
      <c r="E1006" s="81"/>
      <c r="F1006" s="85"/>
      <c r="G1006" s="78"/>
      <c r="H1006" s="79"/>
      <c r="I1006" s="78"/>
      <c r="J1006" s="86"/>
      <c r="K1006" s="108">
        <f t="shared" si="21"/>
        <v>0</v>
      </c>
    </row>
    <row r="1007" spans="1:11" x14ac:dyDescent="0.25">
      <c r="A1007" s="78"/>
      <c r="B1007" s="78"/>
      <c r="C1007" s="78"/>
      <c r="D1007" s="81"/>
      <c r="E1007" s="81"/>
      <c r="F1007" s="85"/>
      <c r="G1007" s="78"/>
      <c r="H1007" s="79"/>
      <c r="I1007" s="78"/>
      <c r="J1007" s="86"/>
      <c r="K1007" s="108">
        <f t="shared" si="21"/>
        <v>0</v>
      </c>
    </row>
    <row r="1008" spans="1:11" x14ac:dyDescent="0.25">
      <c r="A1008" s="78"/>
      <c r="B1008" s="78"/>
      <c r="C1008" s="78"/>
      <c r="D1008" s="81"/>
      <c r="E1008" s="81"/>
      <c r="F1008" s="85"/>
      <c r="G1008" s="78"/>
      <c r="H1008" s="79"/>
      <c r="I1008" s="78"/>
      <c r="J1008" s="86"/>
      <c r="K1008" s="108">
        <f t="shared" si="21"/>
        <v>0</v>
      </c>
    </row>
    <row r="1009" spans="1:11" x14ac:dyDescent="0.25">
      <c r="A1009" s="78"/>
      <c r="B1009" s="78"/>
      <c r="C1009" s="78"/>
      <c r="D1009" s="81"/>
      <c r="E1009" s="81"/>
      <c r="F1009" s="85"/>
      <c r="G1009" s="78"/>
      <c r="H1009" s="79"/>
      <c r="I1009" s="78"/>
      <c r="J1009" s="86"/>
      <c r="K1009" s="108">
        <f t="shared" si="21"/>
        <v>0</v>
      </c>
    </row>
    <row r="1010" spans="1:11" x14ac:dyDescent="0.25">
      <c r="A1010" s="78"/>
      <c r="B1010" s="78"/>
      <c r="C1010" s="78"/>
      <c r="D1010" s="81"/>
      <c r="E1010" s="81"/>
      <c r="F1010" s="85"/>
      <c r="G1010" s="78"/>
      <c r="H1010" s="79"/>
      <c r="I1010" s="78"/>
      <c r="J1010" s="86"/>
      <c r="K1010" s="108">
        <f t="shared" si="21"/>
        <v>0</v>
      </c>
    </row>
    <row r="1011" spans="1:11" x14ac:dyDescent="0.25">
      <c r="A1011" s="78"/>
      <c r="B1011" s="78"/>
      <c r="C1011" s="78"/>
      <c r="D1011" s="81"/>
      <c r="E1011" s="81"/>
      <c r="F1011" s="85"/>
      <c r="G1011" s="78"/>
      <c r="H1011" s="79"/>
      <c r="I1011" s="78"/>
      <c r="J1011" s="86"/>
      <c r="K1011" s="108">
        <f t="shared" si="21"/>
        <v>0</v>
      </c>
    </row>
    <row r="1012" spans="1:11" x14ac:dyDescent="0.25">
      <c r="A1012" s="78"/>
      <c r="B1012" s="78"/>
      <c r="C1012" s="78"/>
      <c r="D1012" s="81"/>
      <c r="E1012" s="81"/>
      <c r="F1012" s="85"/>
      <c r="G1012" s="78"/>
      <c r="H1012" s="79"/>
      <c r="I1012" s="78"/>
      <c r="J1012" s="86"/>
      <c r="K1012" s="108">
        <f t="shared" si="21"/>
        <v>0</v>
      </c>
    </row>
    <row r="1013" spans="1:11" x14ac:dyDescent="0.25">
      <c r="A1013" s="78"/>
      <c r="B1013" s="78"/>
      <c r="C1013" s="78"/>
      <c r="D1013" s="81"/>
      <c r="E1013" s="81"/>
      <c r="F1013" s="85"/>
      <c r="G1013" s="78"/>
      <c r="H1013" s="79"/>
      <c r="I1013" s="78"/>
      <c r="J1013" s="86"/>
      <c r="K1013" s="108">
        <f t="shared" si="21"/>
        <v>0</v>
      </c>
    </row>
    <row r="1014" spans="1:11" x14ac:dyDescent="0.25">
      <c r="A1014" s="78"/>
      <c r="B1014" s="78"/>
      <c r="C1014" s="78"/>
      <c r="D1014" s="81"/>
      <c r="E1014" s="81"/>
      <c r="F1014" s="85"/>
      <c r="G1014" s="78"/>
      <c r="H1014" s="79"/>
      <c r="I1014" s="78"/>
      <c r="J1014" s="86"/>
      <c r="K1014" s="108">
        <f t="shared" si="21"/>
        <v>0</v>
      </c>
    </row>
    <row r="1015" spans="1:11" x14ac:dyDescent="0.25">
      <c r="A1015" s="78"/>
      <c r="B1015" s="78"/>
      <c r="C1015" s="78"/>
      <c r="D1015" s="81"/>
      <c r="E1015" s="81"/>
      <c r="F1015" s="85"/>
      <c r="G1015" s="78"/>
      <c r="H1015" s="79"/>
      <c r="I1015" s="78"/>
      <c r="J1015" s="86"/>
      <c r="K1015" s="108">
        <f t="shared" si="21"/>
        <v>0</v>
      </c>
    </row>
    <row r="1016" spans="1:11" x14ac:dyDescent="0.25">
      <c r="A1016" s="78"/>
      <c r="B1016" s="78"/>
      <c r="C1016" s="78"/>
      <c r="D1016" s="81"/>
      <c r="E1016" s="81"/>
      <c r="F1016" s="85"/>
      <c r="G1016" s="78"/>
      <c r="H1016" s="79"/>
      <c r="I1016" s="78"/>
      <c r="J1016" s="86"/>
      <c r="K1016" s="108">
        <f t="shared" si="21"/>
        <v>0</v>
      </c>
    </row>
    <row r="1017" spans="1:11" x14ac:dyDescent="0.25">
      <c r="A1017" s="78"/>
      <c r="B1017" s="78"/>
      <c r="C1017" s="78"/>
      <c r="D1017" s="81"/>
      <c r="E1017" s="81"/>
      <c r="F1017" s="85"/>
      <c r="G1017" s="78"/>
      <c r="H1017" s="79"/>
      <c r="I1017" s="78"/>
      <c r="J1017" s="86"/>
      <c r="K1017" s="108">
        <f t="shared" si="21"/>
        <v>0</v>
      </c>
    </row>
    <row r="1018" spans="1:11" x14ac:dyDescent="0.25">
      <c r="A1018" s="78"/>
      <c r="B1018" s="78"/>
      <c r="C1018" s="78"/>
      <c r="D1018" s="81"/>
      <c r="E1018" s="81"/>
      <c r="F1018" s="85"/>
      <c r="G1018" s="78"/>
      <c r="H1018" s="79"/>
      <c r="I1018" s="78"/>
      <c r="J1018" s="86"/>
      <c r="K1018" s="108">
        <f t="shared" si="21"/>
        <v>0</v>
      </c>
    </row>
    <row r="1019" spans="1:11" x14ac:dyDescent="0.25">
      <c r="A1019" s="78"/>
      <c r="B1019" s="78"/>
      <c r="C1019" s="78"/>
      <c r="D1019" s="81"/>
      <c r="E1019" s="81"/>
      <c r="F1019" s="85"/>
      <c r="G1019" s="78"/>
      <c r="H1019" s="79"/>
      <c r="I1019" s="78"/>
      <c r="J1019" s="86"/>
      <c r="K1019" s="108">
        <f t="shared" si="21"/>
        <v>0</v>
      </c>
    </row>
    <row r="1020" spans="1:11" x14ac:dyDescent="0.25">
      <c r="A1020" s="78"/>
      <c r="B1020" s="78"/>
      <c r="C1020" s="78"/>
      <c r="D1020" s="81"/>
      <c r="E1020" s="81"/>
      <c r="F1020" s="85"/>
      <c r="G1020" s="78"/>
      <c r="H1020" s="79"/>
      <c r="I1020" s="78"/>
      <c r="J1020" s="86"/>
      <c r="K1020" s="108">
        <f t="shared" si="21"/>
        <v>0</v>
      </c>
    </row>
    <row r="1021" spans="1:11" x14ac:dyDescent="0.25">
      <c r="A1021" s="78"/>
      <c r="B1021" s="78"/>
      <c r="C1021" s="78"/>
      <c r="D1021" s="81"/>
      <c r="E1021" s="81"/>
      <c r="F1021" s="85"/>
      <c r="G1021" s="78"/>
      <c r="H1021" s="79"/>
      <c r="I1021" s="78"/>
      <c r="J1021" s="86"/>
      <c r="K1021" s="108">
        <f t="shared" si="21"/>
        <v>0</v>
      </c>
    </row>
    <row r="1022" spans="1:11" x14ac:dyDescent="0.25">
      <c r="A1022" s="78"/>
      <c r="B1022" s="78"/>
      <c r="C1022" s="78"/>
      <c r="D1022" s="81"/>
      <c r="E1022" s="81"/>
      <c r="F1022" s="85"/>
      <c r="G1022" s="78"/>
      <c r="H1022" s="79"/>
      <c r="I1022" s="78"/>
      <c r="J1022" s="86"/>
      <c r="K1022" s="108">
        <f t="shared" si="21"/>
        <v>0</v>
      </c>
    </row>
    <row r="1023" spans="1:11" x14ac:dyDescent="0.25">
      <c r="A1023" s="78"/>
      <c r="B1023" s="78"/>
      <c r="C1023" s="78"/>
      <c r="D1023" s="81"/>
      <c r="E1023" s="81"/>
      <c r="F1023" s="85"/>
      <c r="G1023" s="78"/>
      <c r="H1023" s="79"/>
      <c r="I1023" s="78"/>
      <c r="J1023" s="86"/>
      <c r="K1023" s="108">
        <f t="shared" si="21"/>
        <v>0</v>
      </c>
    </row>
    <row r="1024" spans="1:11" x14ac:dyDescent="0.25">
      <c r="A1024" s="78"/>
      <c r="B1024" s="78"/>
      <c r="C1024" s="78"/>
      <c r="D1024" s="81"/>
      <c r="E1024" s="81"/>
      <c r="F1024" s="85"/>
      <c r="G1024" s="78"/>
      <c r="H1024" s="79"/>
      <c r="I1024" s="78"/>
      <c r="J1024" s="86"/>
      <c r="K1024" s="108">
        <f t="shared" si="21"/>
        <v>0</v>
      </c>
    </row>
    <row r="1025" spans="1:11" x14ac:dyDescent="0.25">
      <c r="A1025" s="78"/>
      <c r="B1025" s="78"/>
      <c r="C1025" s="78"/>
      <c r="D1025" s="81"/>
      <c r="E1025" s="81"/>
      <c r="F1025" s="85"/>
      <c r="G1025" s="78"/>
      <c r="H1025" s="79"/>
      <c r="I1025" s="78"/>
      <c r="J1025" s="86"/>
      <c r="K1025" s="108">
        <f t="shared" si="21"/>
        <v>0</v>
      </c>
    </row>
    <row r="1026" spans="1:11" x14ac:dyDescent="0.25">
      <c r="A1026" s="78"/>
      <c r="B1026" s="78"/>
      <c r="C1026" s="78"/>
      <c r="D1026" s="81"/>
      <c r="E1026" s="81"/>
      <c r="F1026" s="85"/>
      <c r="G1026" s="78"/>
      <c r="H1026" s="79"/>
      <c r="I1026" s="78"/>
      <c r="J1026" s="86"/>
      <c r="K1026" s="108">
        <f t="shared" ref="K1026:K1089" si="22">COUNTIF($G$2:$G$1201,G1026)</f>
        <v>0</v>
      </c>
    </row>
    <row r="1027" spans="1:11" x14ac:dyDescent="0.25">
      <c r="A1027" s="78"/>
      <c r="B1027" s="78"/>
      <c r="C1027" s="78"/>
      <c r="D1027" s="81"/>
      <c r="E1027" s="81"/>
      <c r="F1027" s="85"/>
      <c r="G1027" s="78"/>
      <c r="H1027" s="79"/>
      <c r="I1027" s="78"/>
      <c r="J1027" s="86"/>
      <c r="K1027" s="108">
        <f t="shared" si="22"/>
        <v>0</v>
      </c>
    </row>
    <row r="1028" spans="1:11" x14ac:dyDescent="0.25">
      <c r="A1028" s="78"/>
      <c r="B1028" s="78"/>
      <c r="C1028" s="78"/>
      <c r="D1028" s="81"/>
      <c r="E1028" s="81"/>
      <c r="F1028" s="85"/>
      <c r="G1028" s="78"/>
      <c r="H1028" s="79"/>
      <c r="I1028" s="78"/>
      <c r="J1028" s="86"/>
      <c r="K1028" s="108">
        <f t="shared" si="22"/>
        <v>0</v>
      </c>
    </row>
    <row r="1029" spans="1:11" x14ac:dyDescent="0.25">
      <c r="A1029" s="78"/>
      <c r="B1029" s="78"/>
      <c r="C1029" s="78"/>
      <c r="D1029" s="81"/>
      <c r="E1029" s="81"/>
      <c r="F1029" s="85"/>
      <c r="G1029" s="78"/>
      <c r="H1029" s="79"/>
      <c r="I1029" s="78"/>
      <c r="J1029" s="86"/>
      <c r="K1029" s="108">
        <f t="shared" si="22"/>
        <v>0</v>
      </c>
    </row>
    <row r="1030" spans="1:11" x14ac:dyDescent="0.25">
      <c r="A1030" s="78"/>
      <c r="B1030" s="78"/>
      <c r="C1030" s="78"/>
      <c r="D1030" s="81"/>
      <c r="E1030" s="81"/>
      <c r="F1030" s="85"/>
      <c r="G1030" s="78"/>
      <c r="H1030" s="79"/>
      <c r="I1030" s="78"/>
      <c r="J1030" s="86"/>
      <c r="K1030" s="108">
        <f t="shared" si="22"/>
        <v>0</v>
      </c>
    </row>
    <row r="1031" spans="1:11" x14ac:dyDescent="0.25">
      <c r="A1031" s="78"/>
      <c r="B1031" s="78"/>
      <c r="C1031" s="78"/>
      <c r="D1031" s="81"/>
      <c r="E1031" s="81"/>
      <c r="F1031" s="85"/>
      <c r="G1031" s="78"/>
      <c r="H1031" s="79"/>
      <c r="I1031" s="78"/>
      <c r="J1031" s="86"/>
      <c r="K1031" s="108">
        <f t="shared" si="22"/>
        <v>0</v>
      </c>
    </row>
    <row r="1032" spans="1:11" x14ac:dyDescent="0.25">
      <c r="A1032" s="78"/>
      <c r="B1032" s="78"/>
      <c r="C1032" s="78"/>
      <c r="D1032" s="81"/>
      <c r="E1032" s="81"/>
      <c r="F1032" s="85"/>
      <c r="G1032" s="78"/>
      <c r="H1032" s="79"/>
      <c r="I1032" s="78"/>
      <c r="J1032" s="86"/>
      <c r="K1032" s="108">
        <f t="shared" si="22"/>
        <v>0</v>
      </c>
    </row>
    <row r="1033" spans="1:11" x14ac:dyDescent="0.25">
      <c r="A1033" s="78"/>
      <c r="B1033" s="78"/>
      <c r="C1033" s="78"/>
      <c r="D1033" s="81"/>
      <c r="E1033" s="81"/>
      <c r="F1033" s="85"/>
      <c r="G1033" s="78"/>
      <c r="H1033" s="79"/>
      <c r="I1033" s="78"/>
      <c r="J1033" s="86"/>
      <c r="K1033" s="108">
        <f t="shared" si="22"/>
        <v>0</v>
      </c>
    </row>
    <row r="1034" spans="1:11" x14ac:dyDescent="0.25">
      <c r="A1034" s="78"/>
      <c r="B1034" s="78"/>
      <c r="C1034" s="78"/>
      <c r="D1034" s="81"/>
      <c r="E1034" s="81"/>
      <c r="F1034" s="85"/>
      <c r="G1034" s="78"/>
      <c r="H1034" s="79"/>
      <c r="I1034" s="78"/>
      <c r="J1034" s="86"/>
      <c r="K1034" s="108">
        <f t="shared" si="22"/>
        <v>0</v>
      </c>
    </row>
    <row r="1035" spans="1:11" x14ac:dyDescent="0.25">
      <c r="A1035" s="78"/>
      <c r="B1035" s="78"/>
      <c r="C1035" s="78"/>
      <c r="D1035" s="81"/>
      <c r="E1035" s="81"/>
      <c r="F1035" s="85"/>
      <c r="G1035" s="78"/>
      <c r="H1035" s="79"/>
      <c r="I1035" s="78"/>
      <c r="J1035" s="86"/>
      <c r="K1035" s="108">
        <f t="shared" si="22"/>
        <v>0</v>
      </c>
    </row>
    <row r="1036" spans="1:11" x14ac:dyDescent="0.25">
      <c r="A1036" s="78"/>
      <c r="B1036" s="78"/>
      <c r="C1036" s="78"/>
      <c r="D1036" s="81"/>
      <c r="E1036" s="81"/>
      <c r="F1036" s="85"/>
      <c r="G1036" s="78"/>
      <c r="H1036" s="79"/>
      <c r="I1036" s="78"/>
      <c r="J1036" s="86"/>
      <c r="K1036" s="108">
        <f t="shared" si="22"/>
        <v>0</v>
      </c>
    </row>
    <row r="1037" spans="1:11" x14ac:dyDescent="0.25">
      <c r="A1037" s="78"/>
      <c r="B1037" s="78"/>
      <c r="C1037" s="78"/>
      <c r="D1037" s="81"/>
      <c r="E1037" s="81"/>
      <c r="F1037" s="85"/>
      <c r="G1037" s="78"/>
      <c r="H1037" s="79"/>
      <c r="I1037" s="78"/>
      <c r="J1037" s="86"/>
      <c r="K1037" s="108">
        <f t="shared" si="22"/>
        <v>0</v>
      </c>
    </row>
    <row r="1038" spans="1:11" x14ac:dyDescent="0.25">
      <c r="A1038" s="78"/>
      <c r="B1038" s="78"/>
      <c r="C1038" s="78"/>
      <c r="D1038" s="81"/>
      <c r="E1038" s="81"/>
      <c r="F1038" s="85"/>
      <c r="G1038" s="78"/>
      <c r="H1038" s="79"/>
      <c r="I1038" s="78"/>
      <c r="J1038" s="86"/>
      <c r="K1038" s="108">
        <f t="shared" si="22"/>
        <v>0</v>
      </c>
    </row>
    <row r="1039" spans="1:11" x14ac:dyDescent="0.25">
      <c r="A1039" s="78"/>
      <c r="B1039" s="78"/>
      <c r="C1039" s="78"/>
      <c r="D1039" s="81"/>
      <c r="E1039" s="81"/>
      <c r="F1039" s="85"/>
      <c r="G1039" s="78"/>
      <c r="H1039" s="79"/>
      <c r="I1039" s="78"/>
      <c r="J1039" s="86"/>
      <c r="K1039" s="108">
        <f t="shared" si="22"/>
        <v>0</v>
      </c>
    </row>
    <row r="1040" spans="1:11" x14ac:dyDescent="0.25">
      <c r="A1040" s="78"/>
      <c r="B1040" s="78"/>
      <c r="C1040" s="78"/>
      <c r="D1040" s="81"/>
      <c r="E1040" s="81"/>
      <c r="F1040" s="85"/>
      <c r="G1040" s="78"/>
      <c r="H1040" s="79"/>
      <c r="I1040" s="78"/>
      <c r="J1040" s="86"/>
      <c r="K1040" s="108">
        <f t="shared" si="22"/>
        <v>0</v>
      </c>
    </row>
    <row r="1041" spans="1:11" x14ac:dyDescent="0.25">
      <c r="A1041" s="78"/>
      <c r="B1041" s="78"/>
      <c r="C1041" s="78"/>
      <c r="D1041" s="81"/>
      <c r="E1041" s="81"/>
      <c r="F1041" s="85"/>
      <c r="G1041" s="78"/>
      <c r="H1041" s="79"/>
      <c r="I1041" s="78"/>
      <c r="J1041" s="86"/>
      <c r="K1041" s="108">
        <f t="shared" si="22"/>
        <v>0</v>
      </c>
    </row>
    <row r="1042" spans="1:11" x14ac:dyDescent="0.25">
      <c r="A1042" s="78"/>
      <c r="B1042" s="78"/>
      <c r="C1042" s="78"/>
      <c r="D1042" s="81"/>
      <c r="E1042" s="81"/>
      <c r="F1042" s="85"/>
      <c r="G1042" s="78"/>
      <c r="H1042" s="79"/>
      <c r="I1042" s="78"/>
      <c r="J1042" s="86"/>
      <c r="K1042" s="108">
        <f t="shared" si="22"/>
        <v>0</v>
      </c>
    </row>
    <row r="1043" spans="1:11" x14ac:dyDescent="0.25">
      <c r="A1043" s="78"/>
      <c r="B1043" s="78"/>
      <c r="C1043" s="78"/>
      <c r="D1043" s="81"/>
      <c r="E1043" s="81"/>
      <c r="F1043" s="85"/>
      <c r="G1043" s="78"/>
      <c r="H1043" s="79"/>
      <c r="I1043" s="78"/>
      <c r="J1043" s="86"/>
      <c r="K1043" s="108">
        <f t="shared" si="22"/>
        <v>0</v>
      </c>
    </row>
    <row r="1044" spans="1:11" x14ac:dyDescent="0.25">
      <c r="A1044" s="78"/>
      <c r="B1044" s="78"/>
      <c r="C1044" s="78"/>
      <c r="D1044" s="81"/>
      <c r="E1044" s="81"/>
      <c r="F1044" s="85"/>
      <c r="G1044" s="78"/>
      <c r="H1044" s="79"/>
      <c r="I1044" s="78"/>
      <c r="J1044" s="86"/>
      <c r="K1044" s="108">
        <f t="shared" si="22"/>
        <v>0</v>
      </c>
    </row>
    <row r="1045" spans="1:11" x14ac:dyDescent="0.25">
      <c r="A1045" s="78"/>
      <c r="B1045" s="78"/>
      <c r="C1045" s="78"/>
      <c r="D1045" s="81"/>
      <c r="E1045" s="81"/>
      <c r="F1045" s="85"/>
      <c r="G1045" s="78"/>
      <c r="H1045" s="79"/>
      <c r="I1045" s="78"/>
      <c r="J1045" s="86"/>
      <c r="K1045" s="108">
        <f t="shared" si="22"/>
        <v>0</v>
      </c>
    </row>
    <row r="1046" spans="1:11" x14ac:dyDescent="0.25">
      <c r="A1046" s="78"/>
      <c r="B1046" s="78"/>
      <c r="C1046" s="78"/>
      <c r="D1046" s="81"/>
      <c r="E1046" s="81"/>
      <c r="F1046" s="85"/>
      <c r="G1046" s="78"/>
      <c r="H1046" s="79"/>
      <c r="I1046" s="78"/>
      <c r="J1046" s="86"/>
      <c r="K1046" s="108">
        <f t="shared" si="22"/>
        <v>0</v>
      </c>
    </row>
    <row r="1047" spans="1:11" x14ac:dyDescent="0.25">
      <c r="A1047" s="78"/>
      <c r="B1047" s="78"/>
      <c r="C1047" s="78"/>
      <c r="D1047" s="81"/>
      <c r="E1047" s="81"/>
      <c r="F1047" s="85"/>
      <c r="G1047" s="78"/>
      <c r="H1047" s="79"/>
      <c r="I1047" s="78"/>
      <c r="J1047" s="86"/>
      <c r="K1047" s="108">
        <f t="shared" si="22"/>
        <v>0</v>
      </c>
    </row>
    <row r="1048" spans="1:11" x14ac:dyDescent="0.25">
      <c r="A1048" s="78"/>
      <c r="B1048" s="78"/>
      <c r="C1048" s="78"/>
      <c r="D1048" s="81"/>
      <c r="E1048" s="81"/>
      <c r="F1048" s="85"/>
      <c r="G1048" s="78"/>
      <c r="H1048" s="79"/>
      <c r="I1048" s="78"/>
      <c r="J1048" s="86"/>
      <c r="K1048" s="108">
        <f t="shared" si="22"/>
        <v>0</v>
      </c>
    </row>
    <row r="1049" spans="1:11" x14ac:dyDescent="0.25">
      <c r="A1049" s="78"/>
      <c r="B1049" s="78"/>
      <c r="C1049" s="78"/>
      <c r="D1049" s="81"/>
      <c r="E1049" s="81"/>
      <c r="F1049" s="85"/>
      <c r="G1049" s="78"/>
      <c r="H1049" s="79"/>
      <c r="I1049" s="78"/>
      <c r="J1049" s="86"/>
      <c r="K1049" s="108">
        <f t="shared" si="22"/>
        <v>0</v>
      </c>
    </row>
    <row r="1050" spans="1:11" x14ac:dyDescent="0.25">
      <c r="A1050" s="78"/>
      <c r="B1050" s="78"/>
      <c r="C1050" s="78"/>
      <c r="D1050" s="81"/>
      <c r="E1050" s="81"/>
      <c r="F1050" s="85"/>
      <c r="G1050" s="78"/>
      <c r="H1050" s="79"/>
      <c r="I1050" s="78"/>
      <c r="J1050" s="86"/>
      <c r="K1050" s="108">
        <f t="shared" si="22"/>
        <v>0</v>
      </c>
    </row>
    <row r="1051" spans="1:11" x14ac:dyDescent="0.25">
      <c r="A1051" s="78"/>
      <c r="B1051" s="78"/>
      <c r="C1051" s="78"/>
      <c r="D1051" s="81"/>
      <c r="E1051" s="81"/>
      <c r="F1051" s="85"/>
      <c r="G1051" s="78"/>
      <c r="H1051" s="79"/>
      <c r="I1051" s="78"/>
      <c r="J1051" s="86"/>
      <c r="K1051" s="108">
        <f t="shared" si="22"/>
        <v>0</v>
      </c>
    </row>
    <row r="1052" spans="1:11" x14ac:dyDescent="0.25">
      <c r="A1052" s="78"/>
      <c r="B1052" s="78"/>
      <c r="C1052" s="78"/>
      <c r="D1052" s="81"/>
      <c r="E1052" s="81"/>
      <c r="F1052" s="85"/>
      <c r="G1052" s="78"/>
      <c r="H1052" s="79"/>
      <c r="I1052" s="78"/>
      <c r="J1052" s="86"/>
      <c r="K1052" s="108">
        <f t="shared" si="22"/>
        <v>0</v>
      </c>
    </row>
    <row r="1053" spans="1:11" x14ac:dyDescent="0.25">
      <c r="A1053" s="78"/>
      <c r="B1053" s="78"/>
      <c r="C1053" s="78"/>
      <c r="D1053" s="81"/>
      <c r="E1053" s="81"/>
      <c r="F1053" s="85"/>
      <c r="G1053" s="78"/>
      <c r="H1053" s="79"/>
      <c r="I1053" s="78"/>
      <c r="J1053" s="86"/>
      <c r="K1053" s="108">
        <f t="shared" si="22"/>
        <v>0</v>
      </c>
    </row>
    <row r="1054" spans="1:11" x14ac:dyDescent="0.25">
      <c r="A1054" s="78"/>
      <c r="B1054" s="78"/>
      <c r="C1054" s="78"/>
      <c r="D1054" s="81"/>
      <c r="E1054" s="81"/>
      <c r="F1054" s="85"/>
      <c r="G1054" s="78"/>
      <c r="H1054" s="79"/>
      <c r="I1054" s="78"/>
      <c r="J1054" s="86"/>
      <c r="K1054" s="108">
        <f t="shared" si="22"/>
        <v>0</v>
      </c>
    </row>
    <row r="1055" spans="1:11" x14ac:dyDescent="0.25">
      <c r="A1055" s="78"/>
      <c r="B1055" s="78"/>
      <c r="C1055" s="78"/>
      <c r="D1055" s="81"/>
      <c r="E1055" s="81"/>
      <c r="F1055" s="85"/>
      <c r="G1055" s="78"/>
      <c r="H1055" s="79"/>
      <c r="I1055" s="78"/>
      <c r="J1055" s="86"/>
      <c r="K1055" s="108">
        <f t="shared" si="22"/>
        <v>0</v>
      </c>
    </row>
    <row r="1056" spans="1:11" x14ac:dyDescent="0.25">
      <c r="A1056" s="78"/>
      <c r="B1056" s="78"/>
      <c r="C1056" s="78"/>
      <c r="D1056" s="81"/>
      <c r="E1056" s="81"/>
      <c r="F1056" s="85"/>
      <c r="G1056" s="78"/>
      <c r="H1056" s="79"/>
      <c r="I1056" s="78"/>
      <c r="J1056" s="86"/>
      <c r="K1056" s="108">
        <f t="shared" si="22"/>
        <v>0</v>
      </c>
    </row>
    <row r="1057" spans="1:11" x14ac:dyDescent="0.25">
      <c r="A1057" s="78"/>
      <c r="B1057" s="78"/>
      <c r="C1057" s="78"/>
      <c r="D1057" s="81"/>
      <c r="E1057" s="81"/>
      <c r="F1057" s="85"/>
      <c r="G1057" s="78"/>
      <c r="H1057" s="79"/>
      <c r="I1057" s="78"/>
      <c r="J1057" s="86"/>
      <c r="K1057" s="108">
        <f t="shared" si="22"/>
        <v>0</v>
      </c>
    </row>
    <row r="1058" spans="1:11" x14ac:dyDescent="0.25">
      <c r="A1058" s="78"/>
      <c r="B1058" s="78"/>
      <c r="C1058" s="78"/>
      <c r="D1058" s="81"/>
      <c r="E1058" s="81"/>
      <c r="F1058" s="85"/>
      <c r="G1058" s="78"/>
      <c r="H1058" s="79"/>
      <c r="I1058" s="78"/>
      <c r="J1058" s="86"/>
      <c r="K1058" s="108">
        <f t="shared" si="22"/>
        <v>0</v>
      </c>
    </row>
    <row r="1059" spans="1:11" x14ac:dyDescent="0.25">
      <c r="A1059" s="78"/>
      <c r="B1059" s="78"/>
      <c r="C1059" s="78"/>
      <c r="D1059" s="81"/>
      <c r="E1059" s="81"/>
      <c r="F1059" s="85"/>
      <c r="G1059" s="78"/>
      <c r="H1059" s="79"/>
      <c r="I1059" s="78"/>
      <c r="J1059" s="86"/>
      <c r="K1059" s="108">
        <f t="shared" si="22"/>
        <v>0</v>
      </c>
    </row>
    <row r="1060" spans="1:11" x14ac:dyDescent="0.25">
      <c r="A1060" s="78"/>
      <c r="B1060" s="78"/>
      <c r="C1060" s="78"/>
      <c r="D1060" s="81"/>
      <c r="E1060" s="81"/>
      <c r="F1060" s="85"/>
      <c r="G1060" s="78"/>
      <c r="H1060" s="79"/>
      <c r="I1060" s="78"/>
      <c r="J1060" s="86"/>
      <c r="K1060" s="108">
        <f t="shared" si="22"/>
        <v>0</v>
      </c>
    </row>
    <row r="1061" spans="1:11" x14ac:dyDescent="0.25">
      <c r="A1061" s="78"/>
      <c r="B1061" s="78"/>
      <c r="C1061" s="78"/>
      <c r="D1061" s="81"/>
      <c r="E1061" s="81"/>
      <c r="F1061" s="85"/>
      <c r="G1061" s="78"/>
      <c r="H1061" s="79"/>
      <c r="I1061" s="78"/>
      <c r="J1061" s="86"/>
      <c r="K1061" s="108">
        <f t="shared" si="22"/>
        <v>0</v>
      </c>
    </row>
    <row r="1062" spans="1:11" x14ac:dyDescent="0.25">
      <c r="A1062" s="78"/>
      <c r="B1062" s="78"/>
      <c r="C1062" s="78"/>
      <c r="D1062" s="81"/>
      <c r="E1062" s="81"/>
      <c r="F1062" s="85"/>
      <c r="G1062" s="78"/>
      <c r="H1062" s="79"/>
      <c r="I1062" s="78"/>
      <c r="J1062" s="86"/>
      <c r="K1062" s="108">
        <f t="shared" si="22"/>
        <v>0</v>
      </c>
    </row>
    <row r="1063" spans="1:11" x14ac:dyDescent="0.25">
      <c r="A1063" s="78"/>
      <c r="B1063" s="78"/>
      <c r="C1063" s="78"/>
      <c r="D1063" s="81"/>
      <c r="E1063" s="81"/>
      <c r="F1063" s="85"/>
      <c r="G1063" s="78"/>
      <c r="H1063" s="79"/>
      <c r="I1063" s="78"/>
      <c r="J1063" s="86"/>
      <c r="K1063" s="108">
        <f t="shared" si="22"/>
        <v>0</v>
      </c>
    </row>
    <row r="1064" spans="1:11" x14ac:dyDescent="0.25">
      <c r="A1064" s="78"/>
      <c r="B1064" s="78"/>
      <c r="C1064" s="78"/>
      <c r="D1064" s="81"/>
      <c r="E1064" s="81"/>
      <c r="F1064" s="85"/>
      <c r="G1064" s="78"/>
      <c r="H1064" s="79"/>
      <c r="I1064" s="78"/>
      <c r="J1064" s="86"/>
      <c r="K1064" s="108">
        <f t="shared" si="22"/>
        <v>0</v>
      </c>
    </row>
    <row r="1065" spans="1:11" x14ac:dyDescent="0.25">
      <c r="A1065" s="78"/>
      <c r="B1065" s="78"/>
      <c r="C1065" s="78"/>
      <c r="D1065" s="81"/>
      <c r="E1065" s="81"/>
      <c r="F1065" s="85"/>
      <c r="G1065" s="78"/>
      <c r="H1065" s="79"/>
      <c r="I1065" s="78"/>
      <c r="J1065" s="86"/>
      <c r="K1065" s="108">
        <f t="shared" si="22"/>
        <v>0</v>
      </c>
    </row>
    <row r="1066" spans="1:11" x14ac:dyDescent="0.25">
      <c r="A1066" s="78"/>
      <c r="B1066" s="78"/>
      <c r="C1066" s="78"/>
      <c r="D1066" s="81"/>
      <c r="E1066" s="81"/>
      <c r="F1066" s="85"/>
      <c r="G1066" s="78"/>
      <c r="H1066" s="79"/>
      <c r="I1066" s="78"/>
      <c r="J1066" s="86"/>
      <c r="K1066" s="108">
        <f t="shared" si="22"/>
        <v>0</v>
      </c>
    </row>
    <row r="1067" spans="1:11" x14ac:dyDescent="0.25">
      <c r="A1067" s="78"/>
      <c r="B1067" s="78"/>
      <c r="C1067" s="78"/>
      <c r="D1067" s="81"/>
      <c r="E1067" s="81"/>
      <c r="F1067" s="85"/>
      <c r="G1067" s="78"/>
      <c r="H1067" s="79"/>
      <c r="I1067" s="78"/>
      <c r="J1067" s="86"/>
      <c r="K1067" s="108">
        <f t="shared" si="22"/>
        <v>0</v>
      </c>
    </row>
    <row r="1068" spans="1:11" x14ac:dyDescent="0.25">
      <c r="A1068" s="78"/>
      <c r="B1068" s="78"/>
      <c r="C1068" s="78"/>
      <c r="D1068" s="81"/>
      <c r="E1068" s="81"/>
      <c r="F1068" s="85"/>
      <c r="G1068" s="78"/>
      <c r="H1068" s="79"/>
      <c r="I1068" s="78"/>
      <c r="J1068" s="86"/>
      <c r="K1068" s="108">
        <f t="shared" si="22"/>
        <v>0</v>
      </c>
    </row>
    <row r="1069" spans="1:11" x14ac:dyDescent="0.25">
      <c r="A1069" s="78"/>
      <c r="B1069" s="78"/>
      <c r="C1069" s="78"/>
      <c r="D1069" s="81"/>
      <c r="E1069" s="81"/>
      <c r="F1069" s="85"/>
      <c r="G1069" s="78"/>
      <c r="H1069" s="79"/>
      <c r="I1069" s="78"/>
      <c r="J1069" s="86"/>
      <c r="K1069" s="108">
        <f t="shared" si="22"/>
        <v>0</v>
      </c>
    </row>
    <row r="1070" spans="1:11" x14ac:dyDescent="0.25">
      <c r="A1070" s="78"/>
      <c r="B1070" s="78"/>
      <c r="C1070" s="78"/>
      <c r="D1070" s="81"/>
      <c r="E1070" s="81"/>
      <c r="F1070" s="85"/>
      <c r="G1070" s="78"/>
      <c r="H1070" s="79"/>
      <c r="I1070" s="78"/>
      <c r="J1070" s="86"/>
      <c r="K1070" s="108">
        <f t="shared" si="22"/>
        <v>0</v>
      </c>
    </row>
    <row r="1071" spans="1:11" x14ac:dyDescent="0.25">
      <c r="A1071" s="78"/>
      <c r="B1071" s="78"/>
      <c r="C1071" s="78"/>
      <c r="D1071" s="81"/>
      <c r="E1071" s="81"/>
      <c r="F1071" s="85"/>
      <c r="G1071" s="78"/>
      <c r="H1071" s="79"/>
      <c r="I1071" s="78"/>
      <c r="J1071" s="86"/>
      <c r="K1071" s="108">
        <f t="shared" si="22"/>
        <v>0</v>
      </c>
    </row>
    <row r="1072" spans="1:11" x14ac:dyDescent="0.25">
      <c r="A1072" s="78"/>
      <c r="B1072" s="78"/>
      <c r="C1072" s="78"/>
      <c r="D1072" s="81"/>
      <c r="E1072" s="81"/>
      <c r="F1072" s="85"/>
      <c r="G1072" s="78"/>
      <c r="H1072" s="79"/>
      <c r="I1072" s="78"/>
      <c r="J1072" s="86"/>
      <c r="K1072" s="108">
        <f t="shared" si="22"/>
        <v>0</v>
      </c>
    </row>
    <row r="1073" spans="1:11" x14ac:dyDescent="0.25">
      <c r="A1073" s="78"/>
      <c r="B1073" s="78"/>
      <c r="C1073" s="78"/>
      <c r="D1073" s="81"/>
      <c r="E1073" s="81"/>
      <c r="F1073" s="85"/>
      <c r="G1073" s="78"/>
      <c r="H1073" s="79"/>
      <c r="I1073" s="78"/>
      <c r="J1073" s="86"/>
      <c r="K1073" s="108">
        <f t="shared" si="22"/>
        <v>0</v>
      </c>
    </row>
    <row r="1074" spans="1:11" x14ac:dyDescent="0.25">
      <c r="A1074" s="78"/>
      <c r="B1074" s="78"/>
      <c r="C1074" s="78"/>
      <c r="D1074" s="81"/>
      <c r="E1074" s="81"/>
      <c r="F1074" s="85"/>
      <c r="G1074" s="78"/>
      <c r="H1074" s="79"/>
      <c r="I1074" s="78"/>
      <c r="J1074" s="86"/>
      <c r="K1074" s="108">
        <f t="shared" si="22"/>
        <v>0</v>
      </c>
    </row>
    <row r="1075" spans="1:11" x14ac:dyDescent="0.25">
      <c r="A1075" s="78"/>
      <c r="B1075" s="78"/>
      <c r="C1075" s="78"/>
      <c r="D1075" s="81"/>
      <c r="E1075" s="81"/>
      <c r="F1075" s="85"/>
      <c r="G1075" s="78"/>
      <c r="H1075" s="79"/>
      <c r="I1075" s="78"/>
      <c r="J1075" s="86"/>
      <c r="K1075" s="108">
        <f t="shared" si="22"/>
        <v>0</v>
      </c>
    </row>
    <row r="1076" spans="1:11" x14ac:dyDescent="0.25">
      <c r="A1076" s="78"/>
      <c r="B1076" s="78"/>
      <c r="C1076" s="78"/>
      <c r="D1076" s="81"/>
      <c r="E1076" s="81"/>
      <c r="F1076" s="85"/>
      <c r="G1076" s="78"/>
      <c r="H1076" s="79"/>
      <c r="I1076" s="78"/>
      <c r="J1076" s="86"/>
      <c r="K1076" s="108">
        <f t="shared" si="22"/>
        <v>0</v>
      </c>
    </row>
    <row r="1077" spans="1:11" x14ac:dyDescent="0.25">
      <c r="A1077" s="78"/>
      <c r="B1077" s="78"/>
      <c r="C1077" s="78"/>
      <c r="D1077" s="81"/>
      <c r="E1077" s="81"/>
      <c r="F1077" s="85"/>
      <c r="G1077" s="78"/>
      <c r="H1077" s="79"/>
      <c r="I1077" s="78"/>
      <c r="J1077" s="86"/>
      <c r="K1077" s="108">
        <f t="shared" si="22"/>
        <v>0</v>
      </c>
    </row>
    <row r="1078" spans="1:11" x14ac:dyDescent="0.25">
      <c r="A1078" s="78"/>
      <c r="B1078" s="78"/>
      <c r="C1078" s="78"/>
      <c r="D1078" s="81"/>
      <c r="E1078" s="81"/>
      <c r="F1078" s="85"/>
      <c r="G1078" s="78"/>
      <c r="H1078" s="79"/>
      <c r="I1078" s="78"/>
      <c r="J1078" s="86"/>
      <c r="K1078" s="108">
        <f t="shared" si="22"/>
        <v>0</v>
      </c>
    </row>
    <row r="1079" spans="1:11" x14ac:dyDescent="0.25">
      <c r="A1079" s="78"/>
      <c r="B1079" s="78"/>
      <c r="C1079" s="78"/>
      <c r="D1079" s="81"/>
      <c r="E1079" s="81"/>
      <c r="F1079" s="85"/>
      <c r="G1079" s="78"/>
      <c r="H1079" s="79"/>
      <c r="I1079" s="78"/>
      <c r="J1079" s="86"/>
      <c r="K1079" s="108">
        <f t="shared" si="22"/>
        <v>0</v>
      </c>
    </row>
    <row r="1080" spans="1:11" x14ac:dyDescent="0.25">
      <c r="A1080" s="78"/>
      <c r="B1080" s="78"/>
      <c r="C1080" s="78"/>
      <c r="D1080" s="81"/>
      <c r="E1080" s="81"/>
      <c r="F1080" s="85"/>
      <c r="G1080" s="78"/>
      <c r="H1080" s="79"/>
      <c r="I1080" s="78"/>
      <c r="J1080" s="86"/>
      <c r="K1080" s="108">
        <f t="shared" si="22"/>
        <v>0</v>
      </c>
    </row>
    <row r="1081" spans="1:11" x14ac:dyDescent="0.25">
      <c r="A1081" s="78"/>
      <c r="B1081" s="78"/>
      <c r="C1081" s="78"/>
      <c r="D1081" s="81"/>
      <c r="E1081" s="81"/>
      <c r="F1081" s="85"/>
      <c r="G1081" s="78"/>
      <c r="H1081" s="79"/>
      <c r="I1081" s="78"/>
      <c r="J1081" s="86"/>
      <c r="K1081" s="108">
        <f t="shared" si="22"/>
        <v>0</v>
      </c>
    </row>
    <row r="1082" spans="1:11" x14ac:dyDescent="0.25">
      <c r="A1082" s="78"/>
      <c r="B1082" s="78"/>
      <c r="C1082" s="78"/>
      <c r="D1082" s="81"/>
      <c r="E1082" s="81"/>
      <c r="F1082" s="85"/>
      <c r="G1082" s="78"/>
      <c r="H1082" s="79"/>
      <c r="I1082" s="78"/>
      <c r="J1082" s="86"/>
      <c r="K1082" s="108">
        <f t="shared" si="22"/>
        <v>0</v>
      </c>
    </row>
    <row r="1083" spans="1:11" x14ac:dyDescent="0.25">
      <c r="A1083" s="78"/>
      <c r="B1083" s="78"/>
      <c r="C1083" s="78"/>
      <c r="D1083" s="81"/>
      <c r="E1083" s="81"/>
      <c r="F1083" s="85"/>
      <c r="G1083" s="78"/>
      <c r="H1083" s="79"/>
      <c r="I1083" s="78"/>
      <c r="J1083" s="86"/>
      <c r="K1083" s="108">
        <f t="shared" si="22"/>
        <v>0</v>
      </c>
    </row>
    <row r="1084" spans="1:11" x14ac:dyDescent="0.25">
      <c r="A1084" s="78"/>
      <c r="B1084" s="78"/>
      <c r="C1084" s="78"/>
      <c r="D1084" s="81"/>
      <c r="E1084" s="81"/>
      <c r="F1084" s="85"/>
      <c r="G1084" s="78"/>
      <c r="H1084" s="79"/>
      <c r="I1084" s="78"/>
      <c r="J1084" s="86"/>
      <c r="K1084" s="108">
        <f t="shared" si="22"/>
        <v>0</v>
      </c>
    </row>
    <row r="1085" spans="1:11" x14ac:dyDescent="0.25">
      <c r="A1085" s="78"/>
      <c r="B1085" s="78"/>
      <c r="C1085" s="78"/>
      <c r="D1085" s="81"/>
      <c r="E1085" s="81"/>
      <c r="F1085" s="85"/>
      <c r="G1085" s="78"/>
      <c r="H1085" s="79"/>
      <c r="I1085" s="78"/>
      <c r="J1085" s="86"/>
      <c r="K1085" s="108">
        <f t="shared" si="22"/>
        <v>0</v>
      </c>
    </row>
    <row r="1086" spans="1:11" x14ac:dyDescent="0.25">
      <c r="A1086" s="78"/>
      <c r="B1086" s="78"/>
      <c r="C1086" s="78"/>
      <c r="D1086" s="81"/>
      <c r="E1086" s="81"/>
      <c r="F1086" s="85"/>
      <c r="G1086" s="78"/>
      <c r="H1086" s="79"/>
      <c r="I1086" s="78"/>
      <c r="J1086" s="86"/>
      <c r="K1086" s="108">
        <f t="shared" si="22"/>
        <v>0</v>
      </c>
    </row>
    <row r="1087" spans="1:11" x14ac:dyDescent="0.25">
      <c r="A1087" s="78"/>
      <c r="B1087" s="78"/>
      <c r="C1087" s="78"/>
      <c r="D1087" s="81"/>
      <c r="E1087" s="81"/>
      <c r="F1087" s="85"/>
      <c r="G1087" s="78"/>
      <c r="H1087" s="79"/>
      <c r="I1087" s="78"/>
      <c r="J1087" s="86"/>
      <c r="K1087" s="108">
        <f t="shared" si="22"/>
        <v>0</v>
      </c>
    </row>
    <row r="1088" spans="1:11" x14ac:dyDescent="0.25">
      <c r="A1088" s="78"/>
      <c r="B1088" s="78"/>
      <c r="C1088" s="78"/>
      <c r="D1088" s="81"/>
      <c r="E1088" s="81"/>
      <c r="F1088" s="85"/>
      <c r="G1088" s="78"/>
      <c r="H1088" s="79"/>
      <c r="I1088" s="78"/>
      <c r="J1088" s="86"/>
      <c r="K1088" s="108">
        <f t="shared" si="22"/>
        <v>0</v>
      </c>
    </row>
    <row r="1089" spans="1:11" x14ac:dyDescent="0.25">
      <c r="A1089" s="78"/>
      <c r="B1089" s="78"/>
      <c r="C1089" s="78"/>
      <c r="D1089" s="81"/>
      <c r="E1089" s="81"/>
      <c r="F1089" s="85"/>
      <c r="G1089" s="78"/>
      <c r="H1089" s="79"/>
      <c r="I1089" s="78"/>
      <c r="J1089" s="86"/>
      <c r="K1089" s="108">
        <f t="shared" si="22"/>
        <v>0</v>
      </c>
    </row>
    <row r="1090" spans="1:11" x14ac:dyDescent="0.25">
      <c r="A1090" s="78"/>
      <c r="B1090" s="78"/>
      <c r="C1090" s="78"/>
      <c r="D1090" s="81"/>
      <c r="E1090" s="81"/>
      <c r="F1090" s="85"/>
      <c r="G1090" s="78"/>
      <c r="H1090" s="79"/>
      <c r="I1090" s="78"/>
      <c r="J1090" s="86"/>
      <c r="K1090" s="108">
        <f t="shared" ref="K1090:K1153" si="23">COUNTIF($G$2:$G$1201,G1090)</f>
        <v>0</v>
      </c>
    </row>
    <row r="1091" spans="1:11" x14ac:dyDescent="0.25">
      <c r="A1091" s="78"/>
      <c r="B1091" s="78"/>
      <c r="C1091" s="78"/>
      <c r="D1091" s="81"/>
      <c r="E1091" s="81"/>
      <c r="F1091" s="85"/>
      <c r="G1091" s="78"/>
      <c r="H1091" s="79"/>
      <c r="I1091" s="78"/>
      <c r="J1091" s="86"/>
      <c r="K1091" s="108">
        <f t="shared" si="23"/>
        <v>0</v>
      </c>
    </row>
    <row r="1092" spans="1:11" x14ac:dyDescent="0.25">
      <c r="A1092" s="78"/>
      <c r="B1092" s="78"/>
      <c r="C1092" s="78"/>
      <c r="D1092" s="81"/>
      <c r="E1092" s="81"/>
      <c r="F1092" s="85"/>
      <c r="G1092" s="78"/>
      <c r="H1092" s="79"/>
      <c r="I1092" s="78"/>
      <c r="J1092" s="86"/>
      <c r="K1092" s="108">
        <f t="shared" si="23"/>
        <v>0</v>
      </c>
    </row>
    <row r="1093" spans="1:11" x14ac:dyDescent="0.25">
      <c r="A1093" s="78"/>
      <c r="B1093" s="78"/>
      <c r="C1093" s="78"/>
      <c r="D1093" s="81"/>
      <c r="E1093" s="81"/>
      <c r="F1093" s="85"/>
      <c r="G1093" s="78"/>
      <c r="H1093" s="79"/>
      <c r="I1093" s="78"/>
      <c r="J1093" s="86"/>
      <c r="K1093" s="108">
        <f t="shared" si="23"/>
        <v>0</v>
      </c>
    </row>
    <row r="1094" spans="1:11" x14ac:dyDescent="0.25">
      <c r="A1094" s="78"/>
      <c r="B1094" s="78"/>
      <c r="C1094" s="78"/>
      <c r="D1094" s="81"/>
      <c r="E1094" s="81"/>
      <c r="F1094" s="85"/>
      <c r="G1094" s="78"/>
      <c r="H1094" s="79"/>
      <c r="I1094" s="78"/>
      <c r="J1094" s="86"/>
      <c r="K1094" s="108">
        <f t="shared" si="23"/>
        <v>0</v>
      </c>
    </row>
    <row r="1095" spans="1:11" x14ac:dyDescent="0.25">
      <c r="A1095" s="78"/>
      <c r="B1095" s="78"/>
      <c r="C1095" s="78"/>
      <c r="D1095" s="81"/>
      <c r="E1095" s="81"/>
      <c r="F1095" s="85"/>
      <c r="G1095" s="78"/>
      <c r="H1095" s="79"/>
      <c r="I1095" s="78"/>
      <c r="J1095" s="86"/>
      <c r="K1095" s="108">
        <f t="shared" si="23"/>
        <v>0</v>
      </c>
    </row>
    <row r="1096" spans="1:11" x14ac:dyDescent="0.25">
      <c r="A1096" s="78"/>
      <c r="B1096" s="78"/>
      <c r="C1096" s="78"/>
      <c r="D1096" s="81"/>
      <c r="E1096" s="81"/>
      <c r="F1096" s="85"/>
      <c r="G1096" s="78"/>
      <c r="H1096" s="79"/>
      <c r="I1096" s="78"/>
      <c r="J1096" s="86"/>
      <c r="K1096" s="108">
        <f t="shared" si="23"/>
        <v>0</v>
      </c>
    </row>
    <row r="1097" spans="1:11" x14ac:dyDescent="0.25">
      <c r="A1097" s="78"/>
      <c r="B1097" s="78"/>
      <c r="C1097" s="78"/>
      <c r="D1097" s="81"/>
      <c r="E1097" s="81"/>
      <c r="F1097" s="85"/>
      <c r="G1097" s="78"/>
      <c r="H1097" s="79"/>
      <c r="I1097" s="78"/>
      <c r="J1097" s="86"/>
      <c r="K1097" s="108">
        <f t="shared" si="23"/>
        <v>0</v>
      </c>
    </row>
    <row r="1098" spans="1:11" x14ac:dyDescent="0.25">
      <c r="A1098" s="78"/>
      <c r="B1098" s="78"/>
      <c r="C1098" s="78"/>
      <c r="D1098" s="81"/>
      <c r="E1098" s="81"/>
      <c r="F1098" s="85"/>
      <c r="G1098" s="78"/>
      <c r="H1098" s="79"/>
      <c r="I1098" s="78"/>
      <c r="J1098" s="86"/>
      <c r="K1098" s="108">
        <f t="shared" si="23"/>
        <v>0</v>
      </c>
    </row>
    <row r="1099" spans="1:11" x14ac:dyDescent="0.25">
      <c r="A1099" s="78"/>
      <c r="B1099" s="78"/>
      <c r="C1099" s="78"/>
      <c r="D1099" s="81"/>
      <c r="E1099" s="81"/>
      <c r="F1099" s="85"/>
      <c r="G1099" s="78"/>
      <c r="H1099" s="79"/>
      <c r="I1099" s="78"/>
      <c r="J1099" s="86"/>
      <c r="K1099" s="108">
        <f t="shared" si="23"/>
        <v>0</v>
      </c>
    </row>
    <row r="1100" spans="1:11" x14ac:dyDescent="0.25">
      <c r="A1100" s="78"/>
      <c r="B1100" s="78"/>
      <c r="C1100" s="78"/>
      <c r="D1100" s="81"/>
      <c r="E1100" s="81"/>
      <c r="F1100" s="85"/>
      <c r="G1100" s="78"/>
      <c r="H1100" s="79"/>
      <c r="I1100" s="78"/>
      <c r="J1100" s="86"/>
      <c r="K1100" s="108">
        <f t="shared" si="23"/>
        <v>0</v>
      </c>
    </row>
    <row r="1101" spans="1:11" x14ac:dyDescent="0.25">
      <c r="A1101" s="78"/>
      <c r="B1101" s="78"/>
      <c r="C1101" s="78"/>
      <c r="D1101" s="81"/>
      <c r="E1101" s="81"/>
      <c r="F1101" s="85"/>
      <c r="G1101" s="78"/>
      <c r="H1101" s="79"/>
      <c r="I1101" s="78"/>
      <c r="J1101" s="86"/>
      <c r="K1101" s="108">
        <f t="shared" si="23"/>
        <v>0</v>
      </c>
    </row>
    <row r="1102" spans="1:11" x14ac:dyDescent="0.25">
      <c r="A1102" s="78"/>
      <c r="B1102" s="78"/>
      <c r="C1102" s="78"/>
      <c r="D1102" s="81"/>
      <c r="E1102" s="81"/>
      <c r="F1102" s="85"/>
      <c r="G1102" s="78"/>
      <c r="H1102" s="79"/>
      <c r="I1102" s="78"/>
      <c r="J1102" s="86"/>
      <c r="K1102" s="108">
        <f t="shared" si="23"/>
        <v>0</v>
      </c>
    </row>
    <row r="1103" spans="1:11" x14ac:dyDescent="0.25">
      <c r="A1103" s="78"/>
      <c r="B1103" s="78"/>
      <c r="C1103" s="78"/>
      <c r="D1103" s="81"/>
      <c r="E1103" s="81"/>
      <c r="F1103" s="85"/>
      <c r="G1103" s="78"/>
      <c r="H1103" s="79"/>
      <c r="I1103" s="78"/>
      <c r="J1103" s="86"/>
      <c r="K1103" s="108">
        <f t="shared" si="23"/>
        <v>0</v>
      </c>
    </row>
    <row r="1104" spans="1:11" x14ac:dyDescent="0.25">
      <c r="A1104" s="78"/>
      <c r="B1104" s="78"/>
      <c r="C1104" s="78"/>
      <c r="D1104" s="81"/>
      <c r="E1104" s="81"/>
      <c r="F1104" s="85"/>
      <c r="G1104" s="78"/>
      <c r="H1104" s="79"/>
      <c r="I1104" s="78"/>
      <c r="J1104" s="86"/>
      <c r="K1104" s="108">
        <f t="shared" si="23"/>
        <v>0</v>
      </c>
    </row>
    <row r="1105" spans="1:11" x14ac:dyDescent="0.25">
      <c r="A1105" s="78"/>
      <c r="B1105" s="78"/>
      <c r="C1105" s="78"/>
      <c r="D1105" s="81"/>
      <c r="E1105" s="81"/>
      <c r="F1105" s="85"/>
      <c r="G1105" s="78"/>
      <c r="H1105" s="79"/>
      <c r="I1105" s="78"/>
      <c r="J1105" s="86"/>
      <c r="K1105" s="108">
        <f t="shared" si="23"/>
        <v>0</v>
      </c>
    </row>
    <row r="1106" spans="1:11" x14ac:dyDescent="0.25">
      <c r="A1106" s="78"/>
      <c r="B1106" s="78"/>
      <c r="C1106" s="78"/>
      <c r="D1106" s="81"/>
      <c r="E1106" s="81"/>
      <c r="F1106" s="85"/>
      <c r="G1106" s="78"/>
      <c r="H1106" s="79"/>
      <c r="I1106" s="78"/>
      <c r="J1106" s="86"/>
      <c r="K1106" s="108">
        <f t="shared" si="23"/>
        <v>0</v>
      </c>
    </row>
    <row r="1107" spans="1:11" x14ac:dyDescent="0.25">
      <c r="A1107" s="78"/>
      <c r="B1107" s="78"/>
      <c r="C1107" s="78"/>
      <c r="D1107" s="81"/>
      <c r="E1107" s="81"/>
      <c r="F1107" s="85"/>
      <c r="G1107" s="78"/>
      <c r="H1107" s="79"/>
      <c r="I1107" s="78"/>
      <c r="J1107" s="86"/>
      <c r="K1107" s="108">
        <f t="shared" si="23"/>
        <v>0</v>
      </c>
    </row>
    <row r="1108" spans="1:11" x14ac:dyDescent="0.25">
      <c r="A1108" s="78"/>
      <c r="B1108" s="78"/>
      <c r="C1108" s="78"/>
      <c r="D1108" s="81"/>
      <c r="E1108" s="81"/>
      <c r="F1108" s="85"/>
      <c r="G1108" s="78"/>
      <c r="H1108" s="79"/>
      <c r="I1108" s="78"/>
      <c r="J1108" s="86"/>
      <c r="K1108" s="108">
        <f t="shared" si="23"/>
        <v>0</v>
      </c>
    </row>
    <row r="1109" spans="1:11" x14ac:dyDescent="0.25">
      <c r="A1109" s="78"/>
      <c r="B1109" s="78"/>
      <c r="C1109" s="78"/>
      <c r="D1109" s="81"/>
      <c r="E1109" s="81"/>
      <c r="F1109" s="85"/>
      <c r="G1109" s="78"/>
      <c r="H1109" s="79"/>
      <c r="I1109" s="78"/>
      <c r="J1109" s="86"/>
      <c r="K1109" s="108">
        <f t="shared" si="23"/>
        <v>0</v>
      </c>
    </row>
    <row r="1110" spans="1:11" x14ac:dyDescent="0.25">
      <c r="A1110" s="78"/>
      <c r="B1110" s="78"/>
      <c r="C1110" s="78"/>
      <c r="D1110" s="81"/>
      <c r="E1110" s="81"/>
      <c r="F1110" s="85"/>
      <c r="G1110" s="78"/>
      <c r="H1110" s="79"/>
      <c r="I1110" s="78"/>
      <c r="J1110" s="86"/>
      <c r="K1110" s="108">
        <f t="shared" si="23"/>
        <v>0</v>
      </c>
    </row>
    <row r="1111" spans="1:11" x14ac:dyDescent="0.25">
      <c r="A1111" s="78"/>
      <c r="B1111" s="78"/>
      <c r="C1111" s="78"/>
      <c r="D1111" s="81"/>
      <c r="E1111" s="81"/>
      <c r="F1111" s="85"/>
      <c r="G1111" s="78"/>
      <c r="H1111" s="79"/>
      <c r="I1111" s="78"/>
      <c r="J1111" s="86"/>
      <c r="K1111" s="108">
        <f t="shared" si="23"/>
        <v>0</v>
      </c>
    </row>
    <row r="1112" spans="1:11" x14ac:dyDescent="0.25">
      <c r="A1112" s="78"/>
      <c r="B1112" s="78"/>
      <c r="C1112" s="78"/>
      <c r="D1112" s="81"/>
      <c r="E1112" s="81"/>
      <c r="F1112" s="85"/>
      <c r="G1112" s="78"/>
      <c r="H1112" s="79"/>
      <c r="I1112" s="78"/>
      <c r="J1112" s="86"/>
      <c r="K1112" s="108">
        <f t="shared" si="23"/>
        <v>0</v>
      </c>
    </row>
    <row r="1113" spans="1:11" x14ac:dyDescent="0.25">
      <c r="A1113" s="78"/>
      <c r="B1113" s="78"/>
      <c r="C1113" s="78"/>
      <c r="D1113" s="81"/>
      <c r="E1113" s="81"/>
      <c r="F1113" s="85"/>
      <c r="G1113" s="78"/>
      <c r="H1113" s="79"/>
      <c r="I1113" s="78"/>
      <c r="J1113" s="86"/>
      <c r="K1113" s="108">
        <f t="shared" si="23"/>
        <v>0</v>
      </c>
    </row>
    <row r="1114" spans="1:11" x14ac:dyDescent="0.25">
      <c r="A1114" s="78"/>
      <c r="B1114" s="78"/>
      <c r="C1114" s="78"/>
      <c r="D1114" s="81"/>
      <c r="E1114" s="81"/>
      <c r="F1114" s="85"/>
      <c r="G1114" s="78"/>
      <c r="H1114" s="79"/>
      <c r="I1114" s="78"/>
      <c r="J1114" s="86"/>
      <c r="K1114" s="108">
        <f t="shared" si="23"/>
        <v>0</v>
      </c>
    </row>
    <row r="1115" spans="1:11" x14ac:dyDescent="0.25">
      <c r="A1115" s="78"/>
      <c r="B1115" s="78"/>
      <c r="C1115" s="78"/>
      <c r="D1115" s="81"/>
      <c r="E1115" s="81"/>
      <c r="F1115" s="85"/>
      <c r="G1115" s="78"/>
      <c r="H1115" s="79"/>
      <c r="I1115" s="78"/>
      <c r="J1115" s="86"/>
      <c r="K1115" s="108">
        <f t="shared" si="23"/>
        <v>0</v>
      </c>
    </row>
    <row r="1116" spans="1:11" x14ac:dyDescent="0.25">
      <c r="A1116" s="78"/>
      <c r="B1116" s="78"/>
      <c r="C1116" s="78"/>
      <c r="D1116" s="81"/>
      <c r="E1116" s="81"/>
      <c r="F1116" s="85"/>
      <c r="G1116" s="78"/>
      <c r="H1116" s="79"/>
      <c r="I1116" s="78"/>
      <c r="J1116" s="86"/>
      <c r="K1116" s="108">
        <f t="shared" si="23"/>
        <v>0</v>
      </c>
    </row>
    <row r="1117" spans="1:11" x14ac:dyDescent="0.25">
      <c r="A1117" s="78"/>
      <c r="B1117" s="78"/>
      <c r="C1117" s="78"/>
      <c r="D1117" s="81"/>
      <c r="E1117" s="81"/>
      <c r="F1117" s="85"/>
      <c r="G1117" s="78"/>
      <c r="H1117" s="79"/>
      <c r="I1117" s="78"/>
      <c r="J1117" s="86"/>
      <c r="K1117" s="108">
        <f t="shared" si="23"/>
        <v>0</v>
      </c>
    </row>
    <row r="1118" spans="1:11" x14ac:dyDescent="0.25">
      <c r="A1118" s="78"/>
      <c r="B1118" s="78"/>
      <c r="C1118" s="78"/>
      <c r="D1118" s="81"/>
      <c r="E1118" s="81"/>
      <c r="F1118" s="85"/>
      <c r="G1118" s="78"/>
      <c r="H1118" s="79"/>
      <c r="I1118" s="78"/>
      <c r="J1118" s="86"/>
      <c r="K1118" s="108">
        <f t="shared" si="23"/>
        <v>0</v>
      </c>
    </row>
    <row r="1119" spans="1:11" x14ac:dyDescent="0.25">
      <c r="A1119" s="78"/>
      <c r="B1119" s="78"/>
      <c r="C1119" s="78"/>
      <c r="D1119" s="81"/>
      <c r="E1119" s="81"/>
      <c r="F1119" s="85"/>
      <c r="G1119" s="78"/>
      <c r="H1119" s="79"/>
      <c r="I1119" s="78"/>
      <c r="J1119" s="86"/>
      <c r="K1119" s="108">
        <f t="shared" si="23"/>
        <v>0</v>
      </c>
    </row>
    <row r="1120" spans="1:11" x14ac:dyDescent="0.25">
      <c r="A1120" s="78"/>
      <c r="B1120" s="78"/>
      <c r="C1120" s="78"/>
      <c r="D1120" s="81"/>
      <c r="E1120" s="81"/>
      <c r="F1120" s="85"/>
      <c r="G1120" s="78"/>
      <c r="H1120" s="79"/>
      <c r="I1120" s="78"/>
      <c r="J1120" s="86"/>
      <c r="K1120" s="108">
        <f t="shared" si="23"/>
        <v>0</v>
      </c>
    </row>
    <row r="1121" spans="1:11" x14ac:dyDescent="0.25">
      <c r="A1121" s="78"/>
      <c r="B1121" s="78"/>
      <c r="C1121" s="78"/>
      <c r="D1121" s="81"/>
      <c r="E1121" s="81"/>
      <c r="F1121" s="85"/>
      <c r="G1121" s="78"/>
      <c r="H1121" s="79"/>
      <c r="I1121" s="78"/>
      <c r="J1121" s="86"/>
      <c r="K1121" s="108">
        <f t="shared" si="23"/>
        <v>0</v>
      </c>
    </row>
    <row r="1122" spans="1:11" x14ac:dyDescent="0.25">
      <c r="A1122" s="78"/>
      <c r="B1122" s="78"/>
      <c r="C1122" s="78"/>
      <c r="D1122" s="81"/>
      <c r="E1122" s="81"/>
      <c r="F1122" s="85"/>
      <c r="G1122" s="78"/>
      <c r="H1122" s="79"/>
      <c r="I1122" s="78"/>
      <c r="J1122" s="86"/>
      <c r="K1122" s="108">
        <f t="shared" si="23"/>
        <v>0</v>
      </c>
    </row>
    <row r="1123" spans="1:11" x14ac:dyDescent="0.25">
      <c r="A1123" s="78"/>
      <c r="B1123" s="78"/>
      <c r="C1123" s="78"/>
      <c r="D1123" s="81"/>
      <c r="E1123" s="81"/>
      <c r="F1123" s="85"/>
      <c r="G1123" s="78"/>
      <c r="H1123" s="79"/>
      <c r="I1123" s="78"/>
      <c r="J1123" s="86"/>
      <c r="K1123" s="108">
        <f t="shared" si="23"/>
        <v>0</v>
      </c>
    </row>
    <row r="1124" spans="1:11" x14ac:dyDescent="0.25">
      <c r="A1124" s="78"/>
      <c r="B1124" s="78"/>
      <c r="C1124" s="78"/>
      <c r="D1124" s="81"/>
      <c r="E1124" s="81"/>
      <c r="F1124" s="85"/>
      <c r="G1124" s="78"/>
      <c r="H1124" s="79"/>
      <c r="I1124" s="78"/>
      <c r="J1124" s="86"/>
      <c r="K1124" s="108">
        <f t="shared" si="23"/>
        <v>0</v>
      </c>
    </row>
    <row r="1125" spans="1:11" x14ac:dyDescent="0.25">
      <c r="A1125" s="78"/>
      <c r="B1125" s="78"/>
      <c r="C1125" s="78"/>
      <c r="D1125" s="81"/>
      <c r="E1125" s="81"/>
      <c r="F1125" s="85"/>
      <c r="G1125" s="78"/>
      <c r="H1125" s="79"/>
      <c r="I1125" s="78"/>
      <c r="J1125" s="86"/>
      <c r="K1125" s="108">
        <f t="shared" si="23"/>
        <v>0</v>
      </c>
    </row>
    <row r="1126" spans="1:11" x14ac:dyDescent="0.25">
      <c r="A1126" s="78"/>
      <c r="B1126" s="78"/>
      <c r="C1126" s="78"/>
      <c r="D1126" s="81"/>
      <c r="E1126" s="81"/>
      <c r="F1126" s="85"/>
      <c r="G1126" s="78"/>
      <c r="H1126" s="79"/>
      <c r="I1126" s="78"/>
      <c r="J1126" s="86"/>
      <c r="K1126" s="108">
        <f t="shared" si="23"/>
        <v>0</v>
      </c>
    </row>
    <row r="1127" spans="1:11" x14ac:dyDescent="0.25">
      <c r="A1127" s="78"/>
      <c r="B1127" s="78"/>
      <c r="C1127" s="78"/>
      <c r="D1127" s="81"/>
      <c r="E1127" s="81"/>
      <c r="F1127" s="85"/>
      <c r="G1127" s="78"/>
      <c r="H1127" s="79"/>
      <c r="I1127" s="78"/>
      <c r="J1127" s="86"/>
      <c r="K1127" s="108">
        <f t="shared" si="23"/>
        <v>0</v>
      </c>
    </row>
    <row r="1128" spans="1:11" x14ac:dyDescent="0.25">
      <c r="A1128" s="78"/>
      <c r="B1128" s="78"/>
      <c r="C1128" s="78"/>
      <c r="D1128" s="81"/>
      <c r="E1128" s="81"/>
      <c r="F1128" s="85"/>
      <c r="G1128" s="78"/>
      <c r="H1128" s="79"/>
      <c r="I1128" s="78"/>
      <c r="J1128" s="86"/>
      <c r="K1128" s="108">
        <f t="shared" si="23"/>
        <v>0</v>
      </c>
    </row>
    <row r="1129" spans="1:11" x14ac:dyDescent="0.25">
      <c r="A1129" s="78"/>
      <c r="B1129" s="78"/>
      <c r="C1129" s="78"/>
      <c r="D1129" s="81"/>
      <c r="E1129" s="81"/>
      <c r="F1129" s="85"/>
      <c r="G1129" s="78"/>
      <c r="H1129" s="79"/>
      <c r="I1129" s="78"/>
      <c r="J1129" s="86"/>
      <c r="K1129" s="108">
        <f t="shared" si="23"/>
        <v>0</v>
      </c>
    </row>
    <row r="1130" spans="1:11" x14ac:dyDescent="0.25">
      <c r="A1130" s="78"/>
      <c r="B1130" s="78"/>
      <c r="C1130" s="78"/>
      <c r="D1130" s="81"/>
      <c r="E1130" s="81"/>
      <c r="F1130" s="85"/>
      <c r="G1130" s="78"/>
      <c r="H1130" s="79"/>
      <c r="I1130" s="78"/>
      <c r="J1130" s="86"/>
      <c r="K1130" s="108">
        <f t="shared" si="23"/>
        <v>0</v>
      </c>
    </row>
    <row r="1131" spans="1:11" x14ac:dyDescent="0.25">
      <c r="A1131" s="78"/>
      <c r="B1131" s="78"/>
      <c r="C1131" s="78"/>
      <c r="D1131" s="81"/>
      <c r="E1131" s="81"/>
      <c r="F1131" s="85"/>
      <c r="G1131" s="78"/>
      <c r="H1131" s="79"/>
      <c r="I1131" s="78"/>
      <c r="J1131" s="86"/>
      <c r="K1131" s="108">
        <f t="shared" si="23"/>
        <v>0</v>
      </c>
    </row>
    <row r="1132" spans="1:11" x14ac:dyDescent="0.25">
      <c r="A1132" s="78"/>
      <c r="B1132" s="78"/>
      <c r="C1132" s="78"/>
      <c r="D1132" s="81"/>
      <c r="E1132" s="81"/>
      <c r="F1132" s="85"/>
      <c r="G1132" s="78"/>
      <c r="H1132" s="79"/>
      <c r="I1132" s="78"/>
      <c r="J1132" s="86"/>
      <c r="K1132" s="108">
        <f t="shared" si="23"/>
        <v>0</v>
      </c>
    </row>
    <row r="1133" spans="1:11" x14ac:dyDescent="0.25">
      <c r="A1133" s="78"/>
      <c r="B1133" s="78"/>
      <c r="C1133" s="78"/>
      <c r="D1133" s="81"/>
      <c r="E1133" s="81"/>
      <c r="F1133" s="85"/>
      <c r="G1133" s="78"/>
      <c r="H1133" s="79"/>
      <c r="I1133" s="78"/>
      <c r="J1133" s="86"/>
      <c r="K1133" s="108">
        <f t="shared" si="23"/>
        <v>0</v>
      </c>
    </row>
    <row r="1134" spans="1:11" x14ac:dyDescent="0.25">
      <c r="A1134" s="78"/>
      <c r="B1134" s="78"/>
      <c r="C1134" s="78"/>
      <c r="D1134" s="81"/>
      <c r="E1134" s="81"/>
      <c r="F1134" s="85"/>
      <c r="G1134" s="78"/>
      <c r="H1134" s="79"/>
      <c r="I1134" s="78"/>
      <c r="J1134" s="86"/>
      <c r="K1134" s="108">
        <f t="shared" si="23"/>
        <v>0</v>
      </c>
    </row>
    <row r="1135" spans="1:11" x14ac:dyDescent="0.25">
      <c r="A1135" s="78"/>
      <c r="B1135" s="78"/>
      <c r="C1135" s="78"/>
      <c r="D1135" s="81"/>
      <c r="E1135" s="81"/>
      <c r="F1135" s="85"/>
      <c r="G1135" s="78"/>
      <c r="H1135" s="79"/>
      <c r="I1135" s="78"/>
      <c r="J1135" s="86"/>
      <c r="K1135" s="108">
        <f t="shared" si="23"/>
        <v>0</v>
      </c>
    </row>
    <row r="1136" spans="1:11" x14ac:dyDescent="0.25">
      <c r="A1136" s="78"/>
      <c r="B1136" s="78"/>
      <c r="C1136" s="78"/>
      <c r="D1136" s="81"/>
      <c r="E1136" s="81"/>
      <c r="F1136" s="85"/>
      <c r="G1136" s="78"/>
      <c r="H1136" s="79"/>
      <c r="I1136" s="78"/>
      <c r="J1136" s="86"/>
      <c r="K1136" s="108">
        <f t="shared" si="23"/>
        <v>0</v>
      </c>
    </row>
    <row r="1137" spans="1:11" x14ac:dyDescent="0.25">
      <c r="A1137" s="78"/>
      <c r="B1137" s="78"/>
      <c r="C1137" s="78"/>
      <c r="D1137" s="81"/>
      <c r="E1137" s="81"/>
      <c r="F1137" s="85"/>
      <c r="G1137" s="78"/>
      <c r="H1137" s="79"/>
      <c r="I1137" s="78"/>
      <c r="J1137" s="86"/>
      <c r="K1137" s="108">
        <f t="shared" si="23"/>
        <v>0</v>
      </c>
    </row>
    <row r="1138" spans="1:11" x14ac:dyDescent="0.25">
      <c r="A1138" s="78"/>
      <c r="B1138" s="78"/>
      <c r="C1138" s="78"/>
      <c r="D1138" s="81"/>
      <c r="E1138" s="81"/>
      <c r="F1138" s="85"/>
      <c r="G1138" s="78"/>
      <c r="H1138" s="79"/>
      <c r="I1138" s="78"/>
      <c r="J1138" s="86"/>
      <c r="K1138" s="108">
        <f t="shared" si="23"/>
        <v>0</v>
      </c>
    </row>
    <row r="1139" spans="1:11" x14ac:dyDescent="0.25">
      <c r="A1139" s="78"/>
      <c r="B1139" s="78"/>
      <c r="C1139" s="78"/>
      <c r="D1139" s="81"/>
      <c r="E1139" s="81"/>
      <c r="F1139" s="85"/>
      <c r="G1139" s="78"/>
      <c r="H1139" s="79"/>
      <c r="I1139" s="78"/>
      <c r="J1139" s="86"/>
      <c r="K1139" s="108">
        <f t="shared" si="23"/>
        <v>0</v>
      </c>
    </row>
    <row r="1140" spans="1:11" x14ac:dyDescent="0.25">
      <c r="A1140" s="78"/>
      <c r="B1140" s="78"/>
      <c r="C1140" s="78"/>
      <c r="D1140" s="81"/>
      <c r="E1140" s="81"/>
      <c r="F1140" s="85"/>
      <c r="G1140" s="78"/>
      <c r="H1140" s="79"/>
      <c r="I1140" s="78"/>
      <c r="J1140" s="86"/>
      <c r="K1140" s="108">
        <f t="shared" si="23"/>
        <v>0</v>
      </c>
    </row>
    <row r="1141" spans="1:11" x14ac:dyDescent="0.25">
      <c r="A1141" s="78"/>
      <c r="B1141" s="78"/>
      <c r="C1141" s="78"/>
      <c r="D1141" s="81"/>
      <c r="E1141" s="81"/>
      <c r="F1141" s="85"/>
      <c r="G1141" s="78"/>
      <c r="H1141" s="79"/>
      <c r="I1141" s="78"/>
      <c r="J1141" s="86"/>
      <c r="K1141" s="108">
        <f t="shared" si="23"/>
        <v>0</v>
      </c>
    </row>
    <row r="1142" spans="1:11" x14ac:dyDescent="0.25">
      <c r="A1142" s="78"/>
      <c r="B1142" s="78"/>
      <c r="C1142" s="78"/>
      <c r="D1142" s="81"/>
      <c r="E1142" s="81"/>
      <c r="F1142" s="85"/>
      <c r="G1142" s="78"/>
      <c r="H1142" s="79"/>
      <c r="I1142" s="78"/>
      <c r="J1142" s="86"/>
      <c r="K1142" s="108">
        <f t="shared" si="23"/>
        <v>0</v>
      </c>
    </row>
    <row r="1143" spans="1:11" x14ac:dyDescent="0.25">
      <c r="A1143" s="78"/>
      <c r="B1143" s="78"/>
      <c r="C1143" s="78"/>
      <c r="D1143" s="81"/>
      <c r="E1143" s="81"/>
      <c r="F1143" s="85"/>
      <c r="G1143" s="78"/>
      <c r="H1143" s="79"/>
      <c r="I1143" s="78"/>
      <c r="J1143" s="86"/>
      <c r="K1143" s="108">
        <f t="shared" si="23"/>
        <v>0</v>
      </c>
    </row>
    <row r="1144" spans="1:11" x14ac:dyDescent="0.25">
      <c r="A1144" s="78"/>
      <c r="B1144" s="78"/>
      <c r="C1144" s="78"/>
      <c r="D1144" s="81"/>
      <c r="E1144" s="81"/>
      <c r="F1144" s="85"/>
      <c r="G1144" s="78"/>
      <c r="H1144" s="79"/>
      <c r="I1144" s="78"/>
      <c r="J1144" s="86"/>
      <c r="K1144" s="108">
        <f t="shared" si="23"/>
        <v>0</v>
      </c>
    </row>
    <row r="1145" spans="1:11" x14ac:dyDescent="0.25">
      <c r="A1145" s="78"/>
      <c r="B1145" s="78"/>
      <c r="C1145" s="78"/>
      <c r="D1145" s="81"/>
      <c r="E1145" s="81"/>
      <c r="F1145" s="85"/>
      <c r="G1145" s="78"/>
      <c r="H1145" s="79"/>
      <c r="I1145" s="78"/>
      <c r="J1145" s="86"/>
      <c r="K1145" s="108">
        <f t="shared" si="23"/>
        <v>0</v>
      </c>
    </row>
    <row r="1146" spans="1:11" x14ac:dyDescent="0.25">
      <c r="A1146" s="78"/>
      <c r="B1146" s="78"/>
      <c r="C1146" s="78"/>
      <c r="D1146" s="81"/>
      <c r="E1146" s="81"/>
      <c r="F1146" s="85"/>
      <c r="G1146" s="78"/>
      <c r="H1146" s="79"/>
      <c r="I1146" s="78"/>
      <c r="J1146" s="86"/>
      <c r="K1146" s="108">
        <f t="shared" si="23"/>
        <v>0</v>
      </c>
    </row>
    <row r="1147" spans="1:11" x14ac:dyDescent="0.25">
      <c r="A1147" s="78"/>
      <c r="B1147" s="78"/>
      <c r="C1147" s="78"/>
      <c r="D1147" s="81"/>
      <c r="E1147" s="81"/>
      <c r="F1147" s="85"/>
      <c r="G1147" s="78"/>
      <c r="H1147" s="79"/>
      <c r="I1147" s="78"/>
      <c r="J1147" s="86"/>
      <c r="K1147" s="108">
        <f t="shared" si="23"/>
        <v>0</v>
      </c>
    </row>
    <row r="1148" spans="1:11" x14ac:dyDescent="0.25">
      <c r="A1148" s="78"/>
      <c r="B1148" s="78"/>
      <c r="C1148" s="78"/>
      <c r="D1148" s="81"/>
      <c r="E1148" s="81"/>
      <c r="F1148" s="85"/>
      <c r="G1148" s="78"/>
      <c r="H1148" s="79"/>
      <c r="I1148" s="78"/>
      <c r="J1148" s="86"/>
      <c r="K1148" s="108">
        <f t="shared" si="23"/>
        <v>0</v>
      </c>
    </row>
    <row r="1149" spans="1:11" x14ac:dyDescent="0.25">
      <c r="A1149" s="78"/>
      <c r="B1149" s="78"/>
      <c r="C1149" s="78"/>
      <c r="D1149" s="81"/>
      <c r="E1149" s="81"/>
      <c r="F1149" s="85"/>
      <c r="G1149" s="78"/>
      <c r="H1149" s="79"/>
      <c r="I1149" s="78"/>
      <c r="J1149" s="86"/>
      <c r="K1149" s="108">
        <f t="shared" si="23"/>
        <v>0</v>
      </c>
    </row>
    <row r="1150" spans="1:11" x14ac:dyDescent="0.25">
      <c r="A1150" s="78"/>
      <c r="B1150" s="78"/>
      <c r="C1150" s="78"/>
      <c r="D1150" s="81"/>
      <c r="E1150" s="81"/>
      <c r="F1150" s="85"/>
      <c r="G1150" s="78"/>
      <c r="H1150" s="79"/>
      <c r="I1150" s="78"/>
      <c r="J1150" s="86"/>
      <c r="K1150" s="108">
        <f t="shared" si="23"/>
        <v>0</v>
      </c>
    </row>
    <row r="1151" spans="1:11" x14ac:dyDescent="0.25">
      <c r="A1151" s="78"/>
      <c r="B1151" s="78"/>
      <c r="C1151" s="78"/>
      <c r="D1151" s="81"/>
      <c r="E1151" s="81"/>
      <c r="F1151" s="85"/>
      <c r="G1151" s="78"/>
      <c r="H1151" s="79"/>
      <c r="I1151" s="78"/>
      <c r="J1151" s="86"/>
      <c r="K1151" s="108">
        <f t="shared" si="23"/>
        <v>0</v>
      </c>
    </row>
    <row r="1152" spans="1:11" x14ac:dyDescent="0.25">
      <c r="A1152" s="78"/>
      <c r="B1152" s="78"/>
      <c r="C1152" s="78"/>
      <c r="D1152" s="81"/>
      <c r="E1152" s="81"/>
      <c r="F1152" s="85"/>
      <c r="G1152" s="78"/>
      <c r="H1152" s="79"/>
      <c r="I1152" s="78"/>
      <c r="J1152" s="86"/>
      <c r="K1152" s="108">
        <f t="shared" si="23"/>
        <v>0</v>
      </c>
    </row>
    <row r="1153" spans="1:11" x14ac:dyDescent="0.25">
      <c r="A1153" s="78"/>
      <c r="B1153" s="78"/>
      <c r="C1153" s="78"/>
      <c r="D1153" s="81"/>
      <c r="E1153" s="81"/>
      <c r="F1153" s="85"/>
      <c r="G1153" s="78"/>
      <c r="H1153" s="79"/>
      <c r="I1153" s="78"/>
      <c r="J1153" s="86"/>
      <c r="K1153" s="108">
        <f t="shared" si="23"/>
        <v>0</v>
      </c>
    </row>
    <row r="1154" spans="1:11" x14ac:dyDescent="0.25">
      <c r="A1154" s="78"/>
      <c r="B1154" s="78"/>
      <c r="C1154" s="78"/>
      <c r="D1154" s="81"/>
      <c r="E1154" s="81"/>
      <c r="F1154" s="85"/>
      <c r="G1154" s="78"/>
      <c r="H1154" s="79"/>
      <c r="I1154" s="78"/>
      <c r="J1154" s="86"/>
      <c r="K1154" s="108">
        <f t="shared" ref="K1154:K1201" si="24">COUNTIF($G$2:$G$1201,G1154)</f>
        <v>0</v>
      </c>
    </row>
    <row r="1155" spans="1:11" x14ac:dyDescent="0.25">
      <c r="A1155" s="78"/>
      <c r="B1155" s="78"/>
      <c r="C1155" s="78"/>
      <c r="D1155" s="81"/>
      <c r="E1155" s="81"/>
      <c r="F1155" s="85"/>
      <c r="G1155" s="78"/>
      <c r="H1155" s="79"/>
      <c r="I1155" s="78"/>
      <c r="J1155" s="86"/>
      <c r="K1155" s="108">
        <f t="shared" si="24"/>
        <v>0</v>
      </c>
    </row>
    <row r="1156" spans="1:11" x14ac:dyDescent="0.25">
      <c r="A1156" s="78"/>
      <c r="B1156" s="78"/>
      <c r="C1156" s="78"/>
      <c r="D1156" s="81"/>
      <c r="E1156" s="81"/>
      <c r="F1156" s="85"/>
      <c r="G1156" s="78"/>
      <c r="H1156" s="79"/>
      <c r="I1156" s="78"/>
      <c r="J1156" s="86"/>
      <c r="K1156" s="108">
        <f t="shared" si="24"/>
        <v>0</v>
      </c>
    </row>
    <row r="1157" spans="1:11" x14ac:dyDescent="0.25">
      <c r="A1157" s="78"/>
      <c r="B1157" s="78"/>
      <c r="C1157" s="78"/>
      <c r="D1157" s="81"/>
      <c r="E1157" s="81"/>
      <c r="F1157" s="85"/>
      <c r="G1157" s="78"/>
      <c r="H1157" s="79"/>
      <c r="I1157" s="78"/>
      <c r="J1157" s="86"/>
      <c r="K1157" s="108">
        <f t="shared" si="24"/>
        <v>0</v>
      </c>
    </row>
    <row r="1158" spans="1:11" x14ac:dyDescent="0.25">
      <c r="A1158" s="78"/>
      <c r="B1158" s="78"/>
      <c r="C1158" s="78"/>
      <c r="D1158" s="81"/>
      <c r="E1158" s="81"/>
      <c r="F1158" s="85"/>
      <c r="G1158" s="78"/>
      <c r="H1158" s="79"/>
      <c r="I1158" s="78"/>
      <c r="J1158" s="86"/>
      <c r="K1158" s="108">
        <f t="shared" si="24"/>
        <v>0</v>
      </c>
    </row>
    <row r="1159" spans="1:11" x14ac:dyDescent="0.25">
      <c r="A1159" s="78"/>
      <c r="B1159" s="78"/>
      <c r="C1159" s="78"/>
      <c r="D1159" s="81"/>
      <c r="E1159" s="81"/>
      <c r="F1159" s="85"/>
      <c r="G1159" s="78"/>
      <c r="H1159" s="79"/>
      <c r="I1159" s="78"/>
      <c r="J1159" s="86"/>
      <c r="K1159" s="108">
        <f t="shared" si="24"/>
        <v>0</v>
      </c>
    </row>
    <row r="1160" spans="1:11" x14ac:dyDescent="0.25">
      <c r="A1160" s="78"/>
      <c r="B1160" s="78"/>
      <c r="C1160" s="78"/>
      <c r="D1160" s="81"/>
      <c r="E1160" s="81"/>
      <c r="F1160" s="85"/>
      <c r="G1160" s="78"/>
      <c r="H1160" s="79"/>
      <c r="I1160" s="78"/>
      <c r="J1160" s="86"/>
      <c r="K1160" s="108">
        <f t="shared" si="24"/>
        <v>0</v>
      </c>
    </row>
    <row r="1161" spans="1:11" x14ac:dyDescent="0.25">
      <c r="A1161" s="78"/>
      <c r="B1161" s="78"/>
      <c r="C1161" s="78"/>
      <c r="D1161" s="81"/>
      <c r="E1161" s="81"/>
      <c r="F1161" s="85"/>
      <c r="G1161" s="78"/>
      <c r="H1161" s="79"/>
      <c r="I1161" s="78"/>
      <c r="J1161" s="86"/>
      <c r="K1161" s="108">
        <f t="shared" si="24"/>
        <v>0</v>
      </c>
    </row>
    <row r="1162" spans="1:11" x14ac:dyDescent="0.25">
      <c r="A1162" s="78"/>
      <c r="B1162" s="78"/>
      <c r="C1162" s="78"/>
      <c r="D1162" s="81"/>
      <c r="E1162" s="81"/>
      <c r="F1162" s="85"/>
      <c r="G1162" s="78"/>
      <c r="H1162" s="79"/>
      <c r="I1162" s="78"/>
      <c r="J1162" s="86"/>
      <c r="K1162" s="108">
        <f t="shared" si="24"/>
        <v>0</v>
      </c>
    </row>
    <row r="1163" spans="1:11" x14ac:dyDescent="0.25">
      <c r="A1163" s="78"/>
      <c r="B1163" s="78"/>
      <c r="C1163" s="78"/>
      <c r="D1163" s="81"/>
      <c r="E1163" s="81"/>
      <c r="F1163" s="85"/>
      <c r="G1163" s="78"/>
      <c r="H1163" s="79"/>
      <c r="I1163" s="78"/>
      <c r="J1163" s="86"/>
      <c r="K1163" s="108">
        <f t="shared" si="24"/>
        <v>0</v>
      </c>
    </row>
    <row r="1164" spans="1:11" x14ac:dyDescent="0.25">
      <c r="A1164" s="78"/>
      <c r="B1164" s="78"/>
      <c r="C1164" s="78"/>
      <c r="D1164" s="81"/>
      <c r="E1164" s="81"/>
      <c r="F1164" s="85"/>
      <c r="G1164" s="78"/>
      <c r="H1164" s="79"/>
      <c r="I1164" s="78"/>
      <c r="J1164" s="86"/>
      <c r="K1164" s="108">
        <f t="shared" si="24"/>
        <v>0</v>
      </c>
    </row>
    <row r="1165" spans="1:11" x14ac:dyDescent="0.25">
      <c r="A1165" s="78"/>
      <c r="B1165" s="78"/>
      <c r="C1165" s="78"/>
      <c r="D1165" s="81"/>
      <c r="E1165" s="81"/>
      <c r="F1165" s="85"/>
      <c r="G1165" s="78"/>
      <c r="H1165" s="79"/>
      <c r="I1165" s="78"/>
      <c r="J1165" s="86"/>
      <c r="K1165" s="108">
        <f t="shared" si="24"/>
        <v>0</v>
      </c>
    </row>
    <row r="1166" spans="1:11" x14ac:dyDescent="0.25">
      <c r="A1166" s="78"/>
      <c r="B1166" s="78"/>
      <c r="C1166" s="78"/>
      <c r="D1166" s="81"/>
      <c r="E1166" s="81"/>
      <c r="F1166" s="85"/>
      <c r="G1166" s="78"/>
      <c r="H1166" s="79"/>
      <c r="I1166" s="78"/>
      <c r="J1166" s="86"/>
      <c r="K1166" s="108">
        <f t="shared" si="24"/>
        <v>0</v>
      </c>
    </row>
    <row r="1167" spans="1:11" x14ac:dyDescent="0.25">
      <c r="A1167" s="78"/>
      <c r="B1167" s="78"/>
      <c r="C1167" s="78"/>
      <c r="D1167" s="81"/>
      <c r="E1167" s="81"/>
      <c r="F1167" s="85"/>
      <c r="G1167" s="78"/>
      <c r="H1167" s="79"/>
      <c r="I1167" s="78"/>
      <c r="J1167" s="86"/>
      <c r="K1167" s="108">
        <f t="shared" si="24"/>
        <v>0</v>
      </c>
    </row>
    <row r="1168" spans="1:11" x14ac:dyDescent="0.25">
      <c r="A1168" s="78"/>
      <c r="B1168" s="78"/>
      <c r="C1168" s="78"/>
      <c r="D1168" s="81"/>
      <c r="E1168" s="81"/>
      <c r="F1168" s="85"/>
      <c r="G1168" s="78"/>
      <c r="H1168" s="79"/>
      <c r="I1168" s="78"/>
      <c r="J1168" s="86"/>
      <c r="K1168" s="108">
        <f t="shared" si="24"/>
        <v>0</v>
      </c>
    </row>
    <row r="1169" spans="1:11" x14ac:dyDescent="0.25">
      <c r="A1169" s="78"/>
      <c r="B1169" s="78"/>
      <c r="C1169" s="78"/>
      <c r="D1169" s="81"/>
      <c r="E1169" s="81"/>
      <c r="F1169" s="85"/>
      <c r="G1169" s="78"/>
      <c r="H1169" s="79"/>
      <c r="I1169" s="78"/>
      <c r="J1169" s="86"/>
      <c r="K1169" s="108">
        <f t="shared" si="24"/>
        <v>0</v>
      </c>
    </row>
    <row r="1170" spans="1:11" x14ac:dyDescent="0.25">
      <c r="A1170" s="78"/>
      <c r="B1170" s="78"/>
      <c r="C1170" s="78"/>
      <c r="D1170" s="81"/>
      <c r="E1170" s="81"/>
      <c r="F1170" s="85"/>
      <c r="G1170" s="78"/>
      <c r="H1170" s="79"/>
      <c r="I1170" s="78"/>
      <c r="J1170" s="86"/>
      <c r="K1170" s="108">
        <f t="shared" si="24"/>
        <v>0</v>
      </c>
    </row>
    <row r="1171" spans="1:11" x14ac:dyDescent="0.25">
      <c r="A1171" s="78"/>
      <c r="B1171" s="78"/>
      <c r="C1171" s="78"/>
      <c r="D1171" s="81"/>
      <c r="E1171" s="81"/>
      <c r="F1171" s="85"/>
      <c r="G1171" s="78"/>
      <c r="H1171" s="79"/>
      <c r="I1171" s="78"/>
      <c r="J1171" s="86"/>
      <c r="K1171" s="108">
        <f t="shared" si="24"/>
        <v>0</v>
      </c>
    </row>
    <row r="1172" spans="1:11" x14ac:dyDescent="0.25">
      <c r="A1172" s="78"/>
      <c r="B1172" s="78"/>
      <c r="C1172" s="78"/>
      <c r="D1172" s="81"/>
      <c r="E1172" s="81"/>
      <c r="F1172" s="85"/>
      <c r="G1172" s="78"/>
      <c r="H1172" s="79"/>
      <c r="I1172" s="78"/>
      <c r="J1172" s="86"/>
      <c r="K1172" s="108">
        <f t="shared" si="24"/>
        <v>0</v>
      </c>
    </row>
    <row r="1173" spans="1:11" x14ac:dyDescent="0.25">
      <c r="A1173" s="78"/>
      <c r="B1173" s="78"/>
      <c r="C1173" s="78"/>
      <c r="D1173" s="81"/>
      <c r="E1173" s="81"/>
      <c r="F1173" s="85"/>
      <c r="G1173" s="78"/>
      <c r="H1173" s="79"/>
      <c r="I1173" s="78"/>
      <c r="J1173" s="86"/>
      <c r="K1173" s="108">
        <f t="shared" si="24"/>
        <v>0</v>
      </c>
    </row>
    <row r="1174" spans="1:11" x14ac:dyDescent="0.25">
      <c r="A1174" s="78"/>
      <c r="B1174" s="78"/>
      <c r="C1174" s="78"/>
      <c r="D1174" s="81"/>
      <c r="E1174" s="81"/>
      <c r="F1174" s="85"/>
      <c r="G1174" s="78"/>
      <c r="H1174" s="79"/>
      <c r="I1174" s="78"/>
      <c r="J1174" s="86"/>
      <c r="K1174" s="108">
        <f t="shared" si="24"/>
        <v>0</v>
      </c>
    </row>
    <row r="1175" spans="1:11" x14ac:dyDescent="0.25">
      <c r="A1175" s="78"/>
      <c r="B1175" s="78"/>
      <c r="C1175" s="78"/>
      <c r="D1175" s="81"/>
      <c r="E1175" s="81"/>
      <c r="F1175" s="85"/>
      <c r="G1175" s="78"/>
      <c r="H1175" s="79"/>
      <c r="I1175" s="78"/>
      <c r="J1175" s="86"/>
      <c r="K1175" s="108">
        <f t="shared" si="24"/>
        <v>0</v>
      </c>
    </row>
    <row r="1176" spans="1:11" x14ac:dyDescent="0.25">
      <c r="A1176" s="78"/>
      <c r="B1176" s="78"/>
      <c r="C1176" s="78"/>
      <c r="D1176" s="81"/>
      <c r="E1176" s="81"/>
      <c r="F1176" s="85"/>
      <c r="G1176" s="78"/>
      <c r="H1176" s="79"/>
      <c r="I1176" s="78"/>
      <c r="J1176" s="86"/>
      <c r="K1176" s="108">
        <f t="shared" si="24"/>
        <v>0</v>
      </c>
    </row>
    <row r="1177" spans="1:11" x14ac:dyDescent="0.25">
      <c r="A1177" s="78"/>
      <c r="B1177" s="78"/>
      <c r="C1177" s="78"/>
      <c r="D1177" s="81"/>
      <c r="E1177" s="81"/>
      <c r="F1177" s="85"/>
      <c r="G1177" s="78"/>
      <c r="H1177" s="79"/>
      <c r="I1177" s="78"/>
      <c r="J1177" s="86"/>
      <c r="K1177" s="108">
        <f t="shared" si="24"/>
        <v>0</v>
      </c>
    </row>
    <row r="1178" spans="1:11" x14ac:dyDescent="0.25">
      <c r="A1178" s="78"/>
      <c r="B1178" s="78"/>
      <c r="C1178" s="78"/>
      <c r="D1178" s="81"/>
      <c r="E1178" s="81"/>
      <c r="F1178" s="85"/>
      <c r="G1178" s="78"/>
      <c r="H1178" s="79"/>
      <c r="I1178" s="78"/>
      <c r="J1178" s="86"/>
      <c r="K1178" s="108">
        <f t="shared" si="24"/>
        <v>0</v>
      </c>
    </row>
    <row r="1179" spans="1:11" x14ac:dyDescent="0.25">
      <c r="A1179" s="78"/>
      <c r="B1179" s="78"/>
      <c r="C1179" s="78"/>
      <c r="D1179" s="81"/>
      <c r="E1179" s="81"/>
      <c r="F1179" s="85"/>
      <c r="G1179" s="78"/>
      <c r="H1179" s="79"/>
      <c r="I1179" s="78"/>
      <c r="J1179" s="86"/>
      <c r="K1179" s="108">
        <f t="shared" si="24"/>
        <v>0</v>
      </c>
    </row>
    <row r="1180" spans="1:11" x14ac:dyDescent="0.25">
      <c r="A1180" s="78"/>
      <c r="B1180" s="78"/>
      <c r="C1180" s="78"/>
      <c r="D1180" s="81"/>
      <c r="E1180" s="81"/>
      <c r="F1180" s="85"/>
      <c r="G1180" s="78"/>
      <c r="H1180" s="79"/>
      <c r="I1180" s="78"/>
      <c r="J1180" s="86"/>
      <c r="K1180" s="108">
        <f t="shared" si="24"/>
        <v>0</v>
      </c>
    </row>
    <row r="1181" spans="1:11" x14ac:dyDescent="0.25">
      <c r="A1181" s="78"/>
      <c r="B1181" s="78"/>
      <c r="C1181" s="78"/>
      <c r="D1181" s="81"/>
      <c r="E1181" s="81"/>
      <c r="F1181" s="85"/>
      <c r="G1181" s="78"/>
      <c r="H1181" s="79"/>
      <c r="I1181" s="78"/>
      <c r="J1181" s="86"/>
      <c r="K1181" s="108">
        <f t="shared" si="24"/>
        <v>0</v>
      </c>
    </row>
    <row r="1182" spans="1:11" x14ac:dyDescent="0.25">
      <c r="A1182" s="78"/>
      <c r="B1182" s="78"/>
      <c r="C1182" s="78"/>
      <c r="D1182" s="81"/>
      <c r="E1182" s="81"/>
      <c r="F1182" s="85"/>
      <c r="G1182" s="78"/>
      <c r="H1182" s="79"/>
      <c r="I1182" s="78"/>
      <c r="J1182" s="86"/>
      <c r="K1182" s="108">
        <f t="shared" si="24"/>
        <v>0</v>
      </c>
    </row>
    <row r="1183" spans="1:11" x14ac:dyDescent="0.25">
      <c r="A1183" s="78"/>
      <c r="B1183" s="78"/>
      <c r="C1183" s="78"/>
      <c r="D1183" s="81"/>
      <c r="E1183" s="81"/>
      <c r="F1183" s="85"/>
      <c r="G1183" s="78"/>
      <c r="H1183" s="79"/>
      <c r="I1183" s="78"/>
      <c r="J1183" s="86"/>
      <c r="K1183" s="108">
        <f t="shared" si="24"/>
        <v>0</v>
      </c>
    </row>
    <row r="1184" spans="1:11" x14ac:dyDescent="0.25">
      <c r="A1184" s="78"/>
      <c r="B1184" s="78"/>
      <c r="C1184" s="78"/>
      <c r="D1184" s="81"/>
      <c r="E1184" s="81"/>
      <c r="F1184" s="85"/>
      <c r="G1184" s="78"/>
      <c r="H1184" s="79"/>
      <c r="I1184" s="78"/>
      <c r="J1184" s="86"/>
      <c r="K1184" s="108">
        <f t="shared" si="24"/>
        <v>0</v>
      </c>
    </row>
    <row r="1185" spans="1:11" x14ac:dyDescent="0.25">
      <c r="A1185" s="78"/>
      <c r="B1185" s="78"/>
      <c r="C1185" s="78"/>
      <c r="D1185" s="81"/>
      <c r="E1185" s="81"/>
      <c r="F1185" s="85"/>
      <c r="G1185" s="78"/>
      <c r="H1185" s="79"/>
      <c r="I1185" s="78"/>
      <c r="J1185" s="86"/>
      <c r="K1185" s="108">
        <f t="shared" si="24"/>
        <v>0</v>
      </c>
    </row>
    <row r="1186" spans="1:11" x14ac:dyDescent="0.25">
      <c r="A1186" s="78"/>
      <c r="B1186" s="78"/>
      <c r="C1186" s="78"/>
      <c r="D1186" s="81"/>
      <c r="E1186" s="81"/>
      <c r="F1186" s="85"/>
      <c r="G1186" s="78"/>
      <c r="H1186" s="79"/>
      <c r="I1186" s="78"/>
      <c r="J1186" s="86"/>
      <c r="K1186" s="108">
        <f t="shared" si="24"/>
        <v>0</v>
      </c>
    </row>
    <row r="1187" spans="1:11" x14ac:dyDescent="0.25">
      <c r="A1187" s="78"/>
      <c r="B1187" s="78"/>
      <c r="C1187" s="78"/>
      <c r="D1187" s="81"/>
      <c r="E1187" s="81"/>
      <c r="F1187" s="85"/>
      <c r="G1187" s="78"/>
      <c r="H1187" s="79"/>
      <c r="I1187" s="78"/>
      <c r="J1187" s="86"/>
      <c r="K1187" s="108">
        <f t="shared" si="24"/>
        <v>0</v>
      </c>
    </row>
    <row r="1188" spans="1:11" x14ac:dyDescent="0.25">
      <c r="A1188" s="78"/>
      <c r="B1188" s="78"/>
      <c r="C1188" s="78"/>
      <c r="D1188" s="81"/>
      <c r="E1188" s="81"/>
      <c r="F1188" s="85"/>
      <c r="G1188" s="78"/>
      <c r="H1188" s="79"/>
      <c r="I1188" s="78"/>
      <c r="J1188" s="86"/>
      <c r="K1188" s="108">
        <f t="shared" si="24"/>
        <v>0</v>
      </c>
    </row>
    <row r="1189" spans="1:11" x14ac:dyDescent="0.25">
      <c r="A1189" s="78"/>
      <c r="B1189" s="78"/>
      <c r="C1189" s="78"/>
      <c r="D1189" s="81"/>
      <c r="E1189" s="81"/>
      <c r="F1189" s="85"/>
      <c r="G1189" s="78"/>
      <c r="H1189" s="79"/>
      <c r="I1189" s="78"/>
      <c r="J1189" s="86"/>
      <c r="K1189" s="108">
        <f t="shared" si="24"/>
        <v>0</v>
      </c>
    </row>
    <row r="1190" spans="1:11" x14ac:dyDescent="0.25">
      <c r="A1190" s="78"/>
      <c r="B1190" s="78"/>
      <c r="C1190" s="78"/>
      <c r="D1190" s="81"/>
      <c r="E1190" s="81"/>
      <c r="F1190" s="85"/>
      <c r="G1190" s="78"/>
      <c r="H1190" s="79"/>
      <c r="I1190" s="78"/>
      <c r="J1190" s="86"/>
      <c r="K1190" s="108">
        <f t="shared" si="24"/>
        <v>0</v>
      </c>
    </row>
    <row r="1191" spans="1:11" x14ac:dyDescent="0.25">
      <c r="A1191" s="78"/>
      <c r="B1191" s="78"/>
      <c r="C1191" s="78"/>
      <c r="D1191" s="81"/>
      <c r="E1191" s="81"/>
      <c r="F1191" s="85"/>
      <c r="G1191" s="78"/>
      <c r="H1191" s="79"/>
      <c r="I1191" s="78"/>
      <c r="J1191" s="86"/>
      <c r="K1191" s="108">
        <f t="shared" si="24"/>
        <v>0</v>
      </c>
    </row>
    <row r="1192" spans="1:11" x14ac:dyDescent="0.25">
      <c r="A1192" s="78"/>
      <c r="B1192" s="78"/>
      <c r="C1192" s="78"/>
      <c r="D1192" s="81"/>
      <c r="E1192" s="81"/>
      <c r="F1192" s="85"/>
      <c r="G1192" s="78"/>
      <c r="H1192" s="79"/>
      <c r="I1192" s="78"/>
      <c r="J1192" s="86"/>
      <c r="K1192" s="108">
        <f t="shared" si="24"/>
        <v>0</v>
      </c>
    </row>
    <row r="1193" spans="1:11" x14ac:dyDescent="0.25">
      <c r="A1193" s="78"/>
      <c r="B1193" s="78"/>
      <c r="C1193" s="78"/>
      <c r="D1193" s="81"/>
      <c r="E1193" s="81"/>
      <c r="F1193" s="85"/>
      <c r="G1193" s="78"/>
      <c r="H1193" s="79"/>
      <c r="I1193" s="78"/>
      <c r="J1193" s="86"/>
      <c r="K1193" s="108">
        <f t="shared" si="24"/>
        <v>0</v>
      </c>
    </row>
    <row r="1194" spans="1:11" x14ac:dyDescent="0.25">
      <c r="A1194" s="78"/>
      <c r="B1194" s="78"/>
      <c r="C1194" s="78"/>
      <c r="D1194" s="81"/>
      <c r="E1194" s="81"/>
      <c r="F1194" s="85"/>
      <c r="G1194" s="78"/>
      <c r="H1194" s="79"/>
      <c r="I1194" s="78"/>
      <c r="J1194" s="86"/>
      <c r="K1194" s="108">
        <f t="shared" si="24"/>
        <v>0</v>
      </c>
    </row>
    <row r="1195" spans="1:11" x14ac:dyDescent="0.25">
      <c r="A1195" s="78"/>
      <c r="B1195" s="78"/>
      <c r="C1195" s="78"/>
      <c r="D1195" s="81"/>
      <c r="E1195" s="81"/>
      <c r="F1195" s="85"/>
      <c r="G1195" s="78"/>
      <c r="H1195" s="79"/>
      <c r="I1195" s="78"/>
      <c r="J1195" s="86"/>
      <c r="K1195" s="108">
        <f t="shared" si="24"/>
        <v>0</v>
      </c>
    </row>
    <row r="1196" spans="1:11" x14ac:dyDescent="0.25">
      <c r="A1196" s="78"/>
      <c r="B1196" s="78"/>
      <c r="C1196" s="78"/>
      <c r="D1196" s="81"/>
      <c r="E1196" s="81"/>
      <c r="F1196" s="85"/>
      <c r="G1196" s="78"/>
      <c r="H1196" s="79"/>
      <c r="I1196" s="78"/>
      <c r="J1196" s="86"/>
      <c r="K1196" s="108">
        <f t="shared" si="24"/>
        <v>0</v>
      </c>
    </row>
    <row r="1197" spans="1:11" x14ac:dyDescent="0.25">
      <c r="A1197" s="78"/>
      <c r="B1197" s="78"/>
      <c r="C1197" s="78"/>
      <c r="D1197" s="81"/>
      <c r="E1197" s="81"/>
      <c r="F1197" s="85"/>
      <c r="G1197" s="78"/>
      <c r="H1197" s="79"/>
      <c r="I1197" s="78"/>
      <c r="J1197" s="86"/>
      <c r="K1197" s="108">
        <f t="shared" si="24"/>
        <v>0</v>
      </c>
    </row>
    <row r="1198" spans="1:11" x14ac:dyDescent="0.25">
      <c r="A1198" s="78"/>
      <c r="B1198" s="78"/>
      <c r="C1198" s="78"/>
      <c r="D1198" s="81"/>
      <c r="E1198" s="81"/>
      <c r="F1198" s="85"/>
      <c r="G1198" s="78"/>
      <c r="H1198" s="79"/>
      <c r="I1198" s="78"/>
      <c r="J1198" s="86"/>
      <c r="K1198" s="108">
        <f t="shared" si="24"/>
        <v>0</v>
      </c>
    </row>
    <row r="1199" spans="1:11" x14ac:dyDescent="0.25">
      <c r="A1199" s="78"/>
      <c r="B1199" s="78"/>
      <c r="C1199" s="78"/>
      <c r="D1199" s="81"/>
      <c r="E1199" s="81"/>
      <c r="F1199" s="85"/>
      <c r="G1199" s="78"/>
      <c r="H1199" s="79"/>
      <c r="I1199" s="78"/>
      <c r="J1199" s="86"/>
      <c r="K1199" s="108">
        <f t="shared" si="24"/>
        <v>0</v>
      </c>
    </row>
    <row r="1200" spans="1:11" x14ac:dyDescent="0.25">
      <c r="A1200" s="78"/>
      <c r="B1200" s="78"/>
      <c r="C1200" s="78"/>
      <c r="D1200" s="81"/>
      <c r="E1200" s="81"/>
      <c r="F1200" s="85"/>
      <c r="G1200" s="78"/>
      <c r="H1200" s="79"/>
      <c r="I1200" s="78"/>
      <c r="J1200" s="86"/>
      <c r="K1200" s="108">
        <f t="shared" si="24"/>
        <v>0</v>
      </c>
    </row>
    <row r="1201" spans="1:11" ht="15.75" thickBot="1" x14ac:dyDescent="0.3">
      <c r="A1201" s="78"/>
      <c r="B1201" s="78"/>
      <c r="C1201" s="78"/>
      <c r="D1201" s="81"/>
      <c r="E1201" s="81"/>
      <c r="F1201" s="89"/>
      <c r="G1201" s="90"/>
      <c r="H1201" s="79"/>
      <c r="I1201" s="90"/>
      <c r="J1201" s="100"/>
      <c r="K1201" s="108">
        <f t="shared" si="24"/>
        <v>0</v>
      </c>
    </row>
  </sheetData>
  <sheetProtection password="EE47" sheet="1" objects="1" scenarios="1" selectLockedCells="1" selectUnlockedCells="1"/>
  <autoFilter ref="F1:J52">
    <sortState ref="F2:I52">
      <sortCondition ref="F2:F52"/>
    </sortState>
  </autoFilter>
  <sortState ref="F2:K30">
    <sortCondition ref="F2:F30"/>
  </sortState>
  <conditionalFormatting sqref="K2:K1201">
    <cfRule type="cellIs" dxfId="0" priority="1" operator="greaterThan">
      <formula>1</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R25"/>
  <sheetViews>
    <sheetView topLeftCell="G1" workbookViewId="0">
      <selection activeCell="L9" sqref="L9"/>
    </sheetView>
  </sheetViews>
  <sheetFormatPr defaultRowHeight="15" x14ac:dyDescent="0.25"/>
  <cols>
    <col min="1" max="1" width="53.140625" hidden="1" customWidth="1"/>
    <col min="2" max="2" width="14.85546875" hidden="1" customWidth="1"/>
    <col min="3" max="3" width="15.28515625" hidden="1" customWidth="1"/>
    <col min="4" max="4" width="27.140625" hidden="1" customWidth="1"/>
    <col min="5" max="5" width="10" hidden="1" customWidth="1"/>
    <col min="6" max="6" width="18.5703125" hidden="1" customWidth="1"/>
  </cols>
  <sheetData>
    <row r="1" spans="1:18" ht="18.75" x14ac:dyDescent="0.3">
      <c r="A1" s="94" t="s">
        <v>104</v>
      </c>
      <c r="B1" s="95" t="s">
        <v>103</v>
      </c>
      <c r="C1" s="95" t="s">
        <v>131</v>
      </c>
      <c r="D1" s="95" t="s">
        <v>132</v>
      </c>
      <c r="E1" s="95" t="s">
        <v>133</v>
      </c>
      <c r="F1" s="95" t="s">
        <v>134</v>
      </c>
    </row>
    <row r="2" spans="1:18" ht="18.75" x14ac:dyDescent="0.3">
      <c r="A2" s="96" t="s">
        <v>112</v>
      </c>
      <c r="B2" s="97">
        <v>1450</v>
      </c>
      <c r="C2" s="97">
        <v>2500</v>
      </c>
      <c r="D2" s="97">
        <v>100</v>
      </c>
      <c r="E2" s="97">
        <v>0</v>
      </c>
      <c r="F2" s="98">
        <v>15000</v>
      </c>
    </row>
    <row r="3" spans="1:18" ht="18.75" x14ac:dyDescent="0.3">
      <c r="A3" s="96" t="s">
        <v>106</v>
      </c>
      <c r="B3" s="97">
        <v>2150</v>
      </c>
      <c r="C3" s="97">
        <v>2500</v>
      </c>
      <c r="D3" s="97">
        <v>100</v>
      </c>
      <c r="E3" s="97">
        <v>0</v>
      </c>
      <c r="F3" s="98">
        <v>15000</v>
      </c>
    </row>
    <row r="4" spans="1:18" ht="18.75" x14ac:dyDescent="0.3">
      <c r="A4" s="96" t="s">
        <v>130</v>
      </c>
      <c r="B4" s="97">
        <v>1650</v>
      </c>
      <c r="C4" s="97">
        <v>2500</v>
      </c>
      <c r="D4" s="97">
        <v>100</v>
      </c>
      <c r="E4" s="97">
        <v>1000</v>
      </c>
      <c r="F4" s="98">
        <v>15000</v>
      </c>
      <c r="R4" s="101"/>
    </row>
    <row r="5" spans="1:18" ht="18.75" x14ac:dyDescent="0.3">
      <c r="A5" s="96" t="s">
        <v>136</v>
      </c>
      <c r="B5" s="97">
        <v>1500</v>
      </c>
      <c r="C5" s="97">
        <v>2000</v>
      </c>
      <c r="D5" s="97">
        <v>100</v>
      </c>
      <c r="E5" s="97">
        <v>0</v>
      </c>
      <c r="F5" s="98">
        <v>10000</v>
      </c>
      <c r="R5" s="101"/>
    </row>
    <row r="6" spans="1:18" ht="18.75" x14ac:dyDescent="0.3">
      <c r="A6" s="96" t="s">
        <v>115</v>
      </c>
      <c r="B6" s="97">
        <v>1500</v>
      </c>
      <c r="C6" s="97">
        <v>2000</v>
      </c>
      <c r="D6" s="97">
        <v>100</v>
      </c>
      <c r="E6" s="97">
        <v>0</v>
      </c>
      <c r="F6" s="98">
        <v>10000</v>
      </c>
      <c r="R6" s="101"/>
    </row>
    <row r="7" spans="1:18" ht="18.75" x14ac:dyDescent="0.3">
      <c r="A7" s="96" t="s">
        <v>113</v>
      </c>
      <c r="B7" s="97">
        <v>1500</v>
      </c>
      <c r="C7" s="97">
        <v>2500</v>
      </c>
      <c r="D7" s="97">
        <v>100</v>
      </c>
      <c r="E7" s="97">
        <v>0</v>
      </c>
      <c r="F7" s="98">
        <v>15000</v>
      </c>
      <c r="R7" s="101"/>
    </row>
    <row r="8" spans="1:18" ht="18.75" x14ac:dyDescent="0.3">
      <c r="A8" s="96" t="s">
        <v>141</v>
      </c>
      <c r="B8" s="97">
        <v>1600</v>
      </c>
      <c r="C8" s="97">
        <v>2000</v>
      </c>
      <c r="D8" s="97">
        <v>100</v>
      </c>
      <c r="E8" s="97">
        <v>0</v>
      </c>
      <c r="F8" s="98">
        <v>10000</v>
      </c>
      <c r="R8" s="101"/>
    </row>
    <row r="9" spans="1:18" ht="18.75" x14ac:dyDescent="0.3">
      <c r="A9" s="96" t="s">
        <v>117</v>
      </c>
      <c r="B9" s="97">
        <v>1600</v>
      </c>
      <c r="C9" s="97">
        <v>2000</v>
      </c>
      <c r="D9" s="97">
        <v>100</v>
      </c>
      <c r="E9" s="97">
        <v>0</v>
      </c>
      <c r="F9" s="98">
        <v>10000</v>
      </c>
      <c r="R9" s="101"/>
    </row>
    <row r="10" spans="1:18" ht="18.75" x14ac:dyDescent="0.3">
      <c r="A10" s="96" t="s">
        <v>116</v>
      </c>
      <c r="B10" s="97">
        <v>1050</v>
      </c>
      <c r="C10" s="97">
        <v>2000</v>
      </c>
      <c r="D10" s="97">
        <v>100</v>
      </c>
      <c r="E10" s="97">
        <v>0</v>
      </c>
      <c r="F10" s="98">
        <v>10000</v>
      </c>
      <c r="R10" s="101"/>
    </row>
    <row r="11" spans="1:18" ht="18.75" x14ac:dyDescent="0.3">
      <c r="A11" s="96" t="s">
        <v>119</v>
      </c>
      <c r="B11" s="97">
        <v>1500</v>
      </c>
      <c r="C11" s="97">
        <v>2000</v>
      </c>
      <c r="D11" s="97">
        <v>100</v>
      </c>
      <c r="E11" s="97">
        <v>0</v>
      </c>
      <c r="F11" s="98">
        <v>10000</v>
      </c>
      <c r="R11" s="101"/>
    </row>
    <row r="12" spans="1:18" ht="18.75" x14ac:dyDescent="0.3">
      <c r="A12" s="96" t="s">
        <v>107</v>
      </c>
      <c r="B12" s="97">
        <v>2500</v>
      </c>
      <c r="C12" s="97">
        <v>2000</v>
      </c>
      <c r="D12" s="97">
        <v>100</v>
      </c>
      <c r="E12" s="97">
        <v>0</v>
      </c>
      <c r="F12" s="98">
        <v>10000</v>
      </c>
      <c r="R12" s="101"/>
    </row>
    <row r="13" spans="1:18" ht="18.75" x14ac:dyDescent="0.3">
      <c r="A13" s="97" t="s">
        <v>114</v>
      </c>
      <c r="B13" s="97">
        <v>1300</v>
      </c>
      <c r="C13" s="97">
        <v>2500</v>
      </c>
      <c r="D13" s="97">
        <v>100</v>
      </c>
      <c r="E13" s="97">
        <v>0</v>
      </c>
      <c r="F13" s="98">
        <v>15000</v>
      </c>
      <c r="R13" s="101"/>
    </row>
    <row r="14" spans="1:18" ht="18.75" x14ac:dyDescent="0.3">
      <c r="A14" s="97" t="s">
        <v>118</v>
      </c>
      <c r="B14" s="97">
        <v>1000</v>
      </c>
      <c r="C14" s="97">
        <v>2000</v>
      </c>
      <c r="D14" s="97">
        <v>100</v>
      </c>
      <c r="E14" s="97">
        <v>0</v>
      </c>
      <c r="F14" s="98">
        <v>10000</v>
      </c>
      <c r="R14" s="101"/>
    </row>
    <row r="15" spans="1:18" ht="18.75" x14ac:dyDescent="0.3">
      <c r="A15" s="97"/>
      <c r="B15" s="97"/>
      <c r="C15" s="97"/>
      <c r="D15" s="97"/>
      <c r="E15" s="97"/>
      <c r="F15" s="98"/>
      <c r="R15" s="101"/>
    </row>
    <row r="16" spans="1:18" x14ac:dyDescent="0.25">
      <c r="R16" s="101"/>
    </row>
    <row r="17" spans="18:18" x14ac:dyDescent="0.25">
      <c r="R17" s="101"/>
    </row>
    <row r="18" spans="18:18" x14ac:dyDescent="0.25">
      <c r="R18" s="101"/>
    </row>
    <row r="19" spans="18:18" x14ac:dyDescent="0.25">
      <c r="R19" s="101"/>
    </row>
    <row r="20" spans="18:18" x14ac:dyDescent="0.25">
      <c r="R20" s="101"/>
    </row>
    <row r="21" spans="18:18" x14ac:dyDescent="0.25">
      <c r="R21" s="101"/>
    </row>
    <row r="22" spans="18:18" x14ac:dyDescent="0.25">
      <c r="R22" s="101"/>
    </row>
    <row r="23" spans="18:18" x14ac:dyDescent="0.25">
      <c r="R23" s="101"/>
    </row>
    <row r="24" spans="18:18" x14ac:dyDescent="0.25">
      <c r="R24" s="101"/>
    </row>
    <row r="25" spans="18:18" x14ac:dyDescent="0.25">
      <c r="R25" s="101"/>
    </row>
  </sheetData>
  <sheetProtection password="EE47" sheet="1" objects="1" scenarios="1" selectLockedCells="1" selectUnlockedCells="1"/>
  <protectedRanges>
    <protectedRange sqref="A2" name="Range1_10"/>
    <protectedRange sqref="A3" name="Range1_1_1"/>
    <protectedRange sqref="A4" name="Range1_2_1"/>
    <protectedRange sqref="A5" name="Range1_3_1"/>
    <protectedRange sqref="A7" name="Range1_4_1"/>
    <protectedRange sqref="A6" name="Range1_8_1"/>
  </protectedRanges>
  <autoFilter ref="A1:F15"/>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1"/>
  <sheetViews>
    <sheetView topLeftCell="D1" workbookViewId="0">
      <selection activeCell="J11" sqref="J11"/>
    </sheetView>
  </sheetViews>
  <sheetFormatPr defaultRowHeight="15" x14ac:dyDescent="0.25"/>
  <cols>
    <col min="1" max="1" width="0" hidden="1" customWidth="1"/>
    <col min="2" max="2" width="67.28515625" hidden="1" customWidth="1"/>
    <col min="3" max="3" width="0" hidden="1" customWidth="1"/>
  </cols>
  <sheetData>
    <row r="1" spans="1:5" x14ac:dyDescent="0.25">
      <c r="A1" s="82" t="s">
        <v>105</v>
      </c>
      <c r="B1" s="83" t="s">
        <v>108</v>
      </c>
      <c r="C1" s="84" t="s">
        <v>109</v>
      </c>
    </row>
    <row r="2" spans="1:5" x14ac:dyDescent="0.25">
      <c r="A2" s="122" t="s">
        <v>2279</v>
      </c>
      <c r="B2" s="79" t="s">
        <v>2280</v>
      </c>
      <c r="C2" s="86">
        <v>3</v>
      </c>
      <c r="E2" s="111"/>
    </row>
    <row r="3" spans="1:5" x14ac:dyDescent="0.25">
      <c r="A3" s="122" t="s">
        <v>2285</v>
      </c>
      <c r="B3" s="79" t="s">
        <v>2286</v>
      </c>
      <c r="C3" s="86">
        <v>3</v>
      </c>
      <c r="E3" s="111"/>
    </row>
    <row r="4" spans="1:5" x14ac:dyDescent="0.25">
      <c r="A4" s="122" t="s">
        <v>231</v>
      </c>
      <c r="B4" s="79" t="s">
        <v>230</v>
      </c>
      <c r="C4" s="86">
        <v>3</v>
      </c>
      <c r="E4" s="111"/>
    </row>
    <row r="5" spans="1:5" x14ac:dyDescent="0.25">
      <c r="A5" s="122" t="s">
        <v>2281</v>
      </c>
      <c r="B5" s="79" t="s">
        <v>2282</v>
      </c>
      <c r="C5" s="86">
        <v>3</v>
      </c>
      <c r="E5" s="111"/>
    </row>
    <row r="6" spans="1:5" x14ac:dyDescent="0.25">
      <c r="A6" s="122" t="s">
        <v>2283</v>
      </c>
      <c r="B6" s="79" t="s">
        <v>2284</v>
      </c>
      <c r="C6" s="86">
        <v>3</v>
      </c>
      <c r="E6" s="111"/>
    </row>
    <row r="7" spans="1:5" x14ac:dyDescent="0.25">
      <c r="A7" s="122" t="s">
        <v>2277</v>
      </c>
      <c r="B7" s="79" t="s">
        <v>2278</v>
      </c>
      <c r="C7" s="86">
        <v>3</v>
      </c>
      <c r="E7" s="111"/>
    </row>
    <row r="8" spans="1:5" x14ac:dyDescent="0.25">
      <c r="A8" s="122" t="s">
        <v>111</v>
      </c>
      <c r="B8" s="79" t="s">
        <v>148</v>
      </c>
      <c r="C8" s="86">
        <v>3</v>
      </c>
      <c r="E8" s="111"/>
    </row>
    <row r="9" spans="1:5" x14ac:dyDescent="0.25">
      <c r="A9" s="122" t="s">
        <v>143</v>
      </c>
      <c r="B9" s="79" t="s">
        <v>208</v>
      </c>
      <c r="C9" s="86">
        <v>1.5</v>
      </c>
      <c r="E9" s="111"/>
    </row>
    <row r="10" spans="1:5" x14ac:dyDescent="0.25">
      <c r="A10" s="122" t="s">
        <v>259</v>
      </c>
      <c r="B10" s="79" t="s">
        <v>263</v>
      </c>
      <c r="C10" s="86">
        <v>3</v>
      </c>
      <c r="E10" s="111"/>
    </row>
    <row r="11" spans="1:5" x14ac:dyDescent="0.25">
      <c r="A11" s="122" t="s">
        <v>260</v>
      </c>
      <c r="B11" s="79" t="s">
        <v>264</v>
      </c>
      <c r="C11" s="86">
        <v>1.5</v>
      </c>
      <c r="E11" s="111"/>
    </row>
    <row r="12" spans="1:5" x14ac:dyDescent="0.25">
      <c r="A12" s="122" t="s">
        <v>237</v>
      </c>
      <c r="B12" s="79" t="s">
        <v>235</v>
      </c>
      <c r="C12" s="86">
        <v>2</v>
      </c>
      <c r="E12" s="111"/>
    </row>
    <row r="13" spans="1:5" x14ac:dyDescent="0.25">
      <c r="A13" s="122" t="s">
        <v>2287</v>
      </c>
      <c r="B13" s="79" t="s">
        <v>2288</v>
      </c>
      <c r="C13" s="86">
        <v>3</v>
      </c>
      <c r="E13" s="111"/>
    </row>
    <row r="14" spans="1:5" ht="15" customHeight="1" x14ac:dyDescent="0.25">
      <c r="A14" s="122" t="s">
        <v>210</v>
      </c>
      <c r="B14" s="79" t="s">
        <v>209</v>
      </c>
      <c r="C14" s="86">
        <v>3</v>
      </c>
      <c r="E14" s="111"/>
    </row>
    <row r="15" spans="1:5" x14ac:dyDescent="0.25">
      <c r="A15" s="122" t="s">
        <v>232</v>
      </c>
      <c r="B15" s="79" t="s">
        <v>229</v>
      </c>
      <c r="C15" s="86">
        <v>3</v>
      </c>
      <c r="E15" s="111"/>
    </row>
    <row r="16" spans="1:5" x14ac:dyDescent="0.25">
      <c r="A16" s="122" t="s">
        <v>233</v>
      </c>
      <c r="B16" s="79" t="s">
        <v>228</v>
      </c>
      <c r="C16" s="86">
        <v>3</v>
      </c>
      <c r="E16" s="111"/>
    </row>
    <row r="17" spans="1:5" x14ac:dyDescent="0.25">
      <c r="A17" s="122" t="s">
        <v>234</v>
      </c>
      <c r="B17" s="79" t="s">
        <v>227</v>
      </c>
      <c r="C17" s="86">
        <v>1.5</v>
      </c>
      <c r="E17" s="111"/>
    </row>
    <row r="18" spans="1:5" ht="15" customHeight="1" x14ac:dyDescent="0.25">
      <c r="A18" s="122" t="s">
        <v>238</v>
      </c>
      <c r="B18" s="79" t="s">
        <v>236</v>
      </c>
      <c r="C18" s="86">
        <v>3</v>
      </c>
      <c r="E18" s="111"/>
    </row>
    <row r="19" spans="1:5" x14ac:dyDescent="0.25">
      <c r="A19" s="122" t="s">
        <v>217</v>
      </c>
      <c r="B19" s="79" t="s">
        <v>213</v>
      </c>
      <c r="C19" s="86">
        <v>3</v>
      </c>
      <c r="E19" s="111"/>
    </row>
    <row r="20" spans="1:5" x14ac:dyDescent="0.25">
      <c r="A20" s="122" t="s">
        <v>218</v>
      </c>
      <c r="B20" s="102" t="s">
        <v>214</v>
      </c>
      <c r="C20" s="86">
        <v>1.5</v>
      </c>
      <c r="E20" s="111"/>
    </row>
    <row r="21" spans="1:5" x14ac:dyDescent="0.25">
      <c r="A21" s="122" t="s">
        <v>224</v>
      </c>
      <c r="B21" s="102" t="s">
        <v>222</v>
      </c>
      <c r="C21" s="86">
        <v>2</v>
      </c>
      <c r="E21" s="111"/>
    </row>
    <row r="22" spans="1:5" ht="15" customHeight="1" x14ac:dyDescent="0.25">
      <c r="A22" s="122" t="s">
        <v>249</v>
      </c>
      <c r="B22" s="79" t="s">
        <v>254</v>
      </c>
      <c r="C22" s="86">
        <v>3</v>
      </c>
      <c r="E22" s="111"/>
    </row>
    <row r="23" spans="1:5" x14ac:dyDescent="0.25">
      <c r="A23" s="122" t="s">
        <v>250</v>
      </c>
      <c r="B23" s="79" t="s">
        <v>255</v>
      </c>
      <c r="C23" s="86">
        <v>3</v>
      </c>
      <c r="E23" s="111"/>
    </row>
    <row r="24" spans="1:5" x14ac:dyDescent="0.25">
      <c r="A24" s="122" t="s">
        <v>251</v>
      </c>
      <c r="B24" s="79" t="s">
        <v>256</v>
      </c>
      <c r="C24" s="86">
        <v>1.5</v>
      </c>
      <c r="E24" s="111"/>
    </row>
    <row r="25" spans="1:5" x14ac:dyDescent="0.25">
      <c r="A25" s="122" t="s">
        <v>243</v>
      </c>
      <c r="B25" s="79" t="s">
        <v>246</v>
      </c>
      <c r="C25" s="86">
        <v>3</v>
      </c>
      <c r="E25" s="111"/>
    </row>
    <row r="26" spans="1:5" x14ac:dyDescent="0.25">
      <c r="A26" s="122" t="s">
        <v>261</v>
      </c>
      <c r="B26" s="79" t="s">
        <v>265</v>
      </c>
      <c r="C26" s="86">
        <v>3</v>
      </c>
    </row>
    <row r="27" spans="1:5" x14ac:dyDescent="0.25">
      <c r="A27" s="122" t="s">
        <v>262</v>
      </c>
      <c r="B27" s="79" t="s">
        <v>266</v>
      </c>
      <c r="C27" s="86">
        <v>1.5</v>
      </c>
    </row>
    <row r="28" spans="1:5" x14ac:dyDescent="0.25">
      <c r="A28" s="122" t="s">
        <v>252</v>
      </c>
      <c r="B28" s="79" t="s">
        <v>257</v>
      </c>
      <c r="C28" s="86">
        <v>3</v>
      </c>
    </row>
    <row r="29" spans="1:5" x14ac:dyDescent="0.25">
      <c r="A29" s="122" t="s">
        <v>253</v>
      </c>
      <c r="B29" s="79" t="s">
        <v>258</v>
      </c>
      <c r="C29" s="86">
        <v>1.5</v>
      </c>
    </row>
    <row r="30" spans="1:5" x14ac:dyDescent="0.25">
      <c r="A30" s="122" t="s">
        <v>211</v>
      </c>
      <c r="B30" s="79" t="s">
        <v>212</v>
      </c>
      <c r="C30" s="86">
        <v>3</v>
      </c>
    </row>
    <row r="31" spans="1:5" x14ac:dyDescent="0.25">
      <c r="A31" s="122" t="s">
        <v>2289</v>
      </c>
      <c r="B31" s="79" t="s">
        <v>2290</v>
      </c>
      <c r="C31" s="86">
        <v>2</v>
      </c>
    </row>
    <row r="32" spans="1:5" x14ac:dyDescent="0.25">
      <c r="A32" s="122" t="s">
        <v>2291</v>
      </c>
      <c r="B32" s="79" t="s">
        <v>2292</v>
      </c>
      <c r="C32" s="86">
        <v>2</v>
      </c>
    </row>
    <row r="33" spans="1:3" x14ac:dyDescent="0.25">
      <c r="A33" s="122" t="s">
        <v>2293</v>
      </c>
      <c r="B33" s="79" t="s">
        <v>431</v>
      </c>
      <c r="C33" s="86">
        <v>1.5</v>
      </c>
    </row>
    <row r="34" spans="1:3" x14ac:dyDescent="0.25">
      <c r="A34" s="122" t="s">
        <v>244</v>
      </c>
      <c r="B34" s="79" t="s">
        <v>247</v>
      </c>
      <c r="C34" s="86">
        <v>3</v>
      </c>
    </row>
    <row r="35" spans="1:3" x14ac:dyDescent="0.25">
      <c r="A35" s="122" t="s">
        <v>245</v>
      </c>
      <c r="B35" s="79" t="s">
        <v>248</v>
      </c>
      <c r="C35" s="86">
        <v>1.5</v>
      </c>
    </row>
    <row r="36" spans="1:3" x14ac:dyDescent="0.25">
      <c r="A36" s="122" t="s">
        <v>241</v>
      </c>
      <c r="B36" s="79" t="s">
        <v>239</v>
      </c>
      <c r="C36" s="86">
        <v>3</v>
      </c>
    </row>
    <row r="37" spans="1:3" x14ac:dyDescent="0.25">
      <c r="A37" s="122" t="s">
        <v>242</v>
      </c>
      <c r="B37" s="79" t="s">
        <v>240</v>
      </c>
      <c r="C37" s="86">
        <v>1.5</v>
      </c>
    </row>
    <row r="38" spans="1:3" x14ac:dyDescent="0.25">
      <c r="A38" s="122" t="s">
        <v>225</v>
      </c>
      <c r="B38" s="79" t="s">
        <v>221</v>
      </c>
      <c r="C38" s="86">
        <v>3</v>
      </c>
    </row>
    <row r="39" spans="1:3" x14ac:dyDescent="0.25">
      <c r="A39" s="85" t="s">
        <v>226</v>
      </c>
      <c r="B39" s="78" t="s">
        <v>223</v>
      </c>
      <c r="C39" s="123">
        <v>1.5</v>
      </c>
    </row>
    <row r="40" spans="1:3" x14ac:dyDescent="0.25">
      <c r="A40" s="85" t="s">
        <v>219</v>
      </c>
      <c r="B40" s="78" t="s">
        <v>215</v>
      </c>
      <c r="C40" s="123">
        <v>3</v>
      </c>
    </row>
    <row r="41" spans="1:3" ht="15.75" thickBot="1" x14ac:dyDescent="0.3">
      <c r="A41" s="89" t="s">
        <v>220</v>
      </c>
      <c r="B41" s="90" t="s">
        <v>216</v>
      </c>
      <c r="C41" s="124">
        <v>1.5</v>
      </c>
    </row>
  </sheetData>
  <sheetProtection password="EE47" sheet="1" objects="1" scenarios="1" selectLockedCells="1" selectUnlockedCells="1"/>
  <autoFilter ref="A1:C1"/>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E1840"/>
  <sheetViews>
    <sheetView topLeftCell="E1" workbookViewId="0">
      <selection sqref="A1:D1048576"/>
    </sheetView>
  </sheetViews>
  <sheetFormatPr defaultRowHeight="15" x14ac:dyDescent="0.25"/>
  <cols>
    <col min="1" max="1" width="16.7109375" style="113" hidden="1" customWidth="1"/>
    <col min="2" max="2" width="13.140625" style="113" hidden="1" customWidth="1"/>
    <col min="3" max="3" width="11.28515625" style="113" hidden="1" customWidth="1"/>
    <col min="4" max="4" width="45.28515625" style="113" hidden="1" customWidth="1"/>
    <col min="5" max="5" width="9.140625" style="101"/>
  </cols>
  <sheetData>
    <row r="1" spans="1:4" x14ac:dyDescent="0.25">
      <c r="A1" s="114" t="s">
        <v>482</v>
      </c>
      <c r="B1" s="115" t="s">
        <v>480</v>
      </c>
      <c r="C1" s="114" t="s">
        <v>481</v>
      </c>
      <c r="D1" s="115" t="s">
        <v>483</v>
      </c>
    </row>
    <row r="2" spans="1:4" x14ac:dyDescent="0.25">
      <c r="A2" s="116" t="str">
        <f t="shared" ref="A2:A56" si="0">CONCATENATE(B2,C2)</f>
        <v>1701010100010.5</v>
      </c>
      <c r="B2" s="117">
        <v>170101010001</v>
      </c>
      <c r="C2" s="118">
        <v>0.5</v>
      </c>
      <c r="D2" s="119" t="s">
        <v>784</v>
      </c>
    </row>
    <row r="3" spans="1:4" x14ac:dyDescent="0.25">
      <c r="A3" s="116" t="str">
        <f t="shared" si="0"/>
        <v>1701010100020.45</v>
      </c>
      <c r="B3" s="117">
        <v>170101010002</v>
      </c>
      <c r="C3" s="118">
        <v>0.45</v>
      </c>
      <c r="D3" s="119" t="s">
        <v>785</v>
      </c>
    </row>
    <row r="4" spans="1:4" x14ac:dyDescent="0.25">
      <c r="A4" s="116" t="str">
        <f t="shared" si="0"/>
        <v>1701010100030.4</v>
      </c>
      <c r="B4" s="117">
        <v>170101010003</v>
      </c>
      <c r="C4" s="118">
        <v>0.4</v>
      </c>
      <c r="D4" s="119" t="s">
        <v>786</v>
      </c>
    </row>
    <row r="5" spans="1:4" x14ac:dyDescent="0.25">
      <c r="A5" s="116" t="str">
        <f t="shared" si="0"/>
        <v>1701010100040.2</v>
      </c>
      <c r="B5" s="117">
        <v>170101010004</v>
      </c>
      <c r="C5" s="118">
        <v>0.2</v>
      </c>
      <c r="D5" s="119" t="s">
        <v>787</v>
      </c>
    </row>
    <row r="6" spans="1:4" x14ac:dyDescent="0.25">
      <c r="A6" s="116" t="str">
        <f t="shared" si="0"/>
        <v>1701010100050.3</v>
      </c>
      <c r="B6" s="117">
        <v>170101010005</v>
      </c>
      <c r="C6" s="118">
        <v>0.3</v>
      </c>
      <c r="D6" s="119" t="s">
        <v>788</v>
      </c>
    </row>
    <row r="7" spans="1:4" x14ac:dyDescent="0.25">
      <c r="A7" s="116" t="str">
        <f t="shared" si="0"/>
        <v>1701010100060.4</v>
      </c>
      <c r="B7" s="117">
        <v>170101010006</v>
      </c>
      <c r="C7" s="118">
        <v>0.4</v>
      </c>
      <c r="D7" s="119" t="s">
        <v>789</v>
      </c>
    </row>
    <row r="8" spans="1:4" x14ac:dyDescent="0.25">
      <c r="A8" s="116" t="str">
        <f t="shared" si="0"/>
        <v>1701010100070.4</v>
      </c>
      <c r="B8" s="117">
        <v>170101010007</v>
      </c>
      <c r="C8" s="118">
        <v>0.4</v>
      </c>
      <c r="D8" s="119" t="s">
        <v>790</v>
      </c>
    </row>
    <row r="9" spans="1:4" x14ac:dyDescent="0.25">
      <c r="A9" s="116" t="str">
        <f t="shared" si="0"/>
        <v>1701010100080.2</v>
      </c>
      <c r="B9" s="117">
        <v>170101010008</v>
      </c>
      <c r="C9" s="118">
        <v>0.2</v>
      </c>
      <c r="D9" s="119" t="s">
        <v>791</v>
      </c>
    </row>
    <row r="10" spans="1:4" x14ac:dyDescent="0.25">
      <c r="A10" s="116" t="str">
        <f t="shared" si="0"/>
        <v>1701010100090.3</v>
      </c>
      <c r="B10" s="117">
        <v>170101010009</v>
      </c>
      <c r="C10" s="118">
        <v>0.3</v>
      </c>
      <c r="D10" s="119" t="s">
        <v>792</v>
      </c>
    </row>
    <row r="11" spans="1:4" x14ac:dyDescent="0.25">
      <c r="A11" s="116" t="str">
        <f t="shared" si="0"/>
        <v>1701010100100.2</v>
      </c>
      <c r="B11" s="117">
        <v>170101010010</v>
      </c>
      <c r="C11" s="118">
        <v>0.2</v>
      </c>
      <c r="D11" s="119" t="s">
        <v>793</v>
      </c>
    </row>
    <row r="12" spans="1:4" x14ac:dyDescent="0.25">
      <c r="A12" s="116" t="str">
        <f t="shared" si="0"/>
        <v>1701010100110.4</v>
      </c>
      <c r="B12" s="117">
        <v>170101010011</v>
      </c>
      <c r="C12" s="118">
        <v>0.4</v>
      </c>
      <c r="D12" s="119" t="s">
        <v>794</v>
      </c>
    </row>
    <row r="13" spans="1:4" x14ac:dyDescent="0.25">
      <c r="A13" s="116" t="str">
        <f t="shared" si="0"/>
        <v>1701010100121</v>
      </c>
      <c r="B13" s="117">
        <v>170101010012</v>
      </c>
      <c r="C13" s="118">
        <v>1</v>
      </c>
      <c r="D13" s="119" t="s">
        <v>795</v>
      </c>
    </row>
    <row r="14" spans="1:4" x14ac:dyDescent="0.25">
      <c r="A14" s="116" t="str">
        <f t="shared" si="0"/>
        <v>1701010100130.5</v>
      </c>
      <c r="B14" s="117">
        <v>170101010013</v>
      </c>
      <c r="C14" s="118">
        <v>0.5</v>
      </c>
      <c r="D14" s="119" t="s">
        <v>796</v>
      </c>
    </row>
    <row r="15" spans="1:4" x14ac:dyDescent="0.25">
      <c r="A15" s="116" t="str">
        <f t="shared" si="0"/>
        <v>1701010100140.75</v>
      </c>
      <c r="B15" s="117">
        <v>170101010014</v>
      </c>
      <c r="C15" s="118">
        <v>0.75</v>
      </c>
      <c r="D15" s="119" t="s">
        <v>797</v>
      </c>
    </row>
    <row r="16" spans="1:4" x14ac:dyDescent="0.25">
      <c r="A16" s="116" t="str">
        <f t="shared" si="0"/>
        <v>1701010100150.2</v>
      </c>
      <c r="B16" s="117">
        <v>170101010015</v>
      </c>
      <c r="C16" s="118">
        <v>0.2</v>
      </c>
      <c r="D16" s="119" t="s">
        <v>798</v>
      </c>
    </row>
    <row r="17" spans="1:4" x14ac:dyDescent="0.25">
      <c r="A17" s="116" t="str">
        <f t="shared" si="0"/>
        <v>1701010100160</v>
      </c>
      <c r="B17" s="117">
        <v>170101010016</v>
      </c>
      <c r="C17" s="118">
        <v>0</v>
      </c>
      <c r="D17" s="119" t="s">
        <v>799</v>
      </c>
    </row>
    <row r="18" spans="1:4" x14ac:dyDescent="0.25">
      <c r="A18" s="116" t="str">
        <f t="shared" si="0"/>
        <v>1701010100170.4</v>
      </c>
      <c r="B18" s="117">
        <v>170101010017</v>
      </c>
      <c r="C18" s="118">
        <v>0.4</v>
      </c>
      <c r="D18" s="119" t="s">
        <v>800</v>
      </c>
    </row>
    <row r="19" spans="1:4" x14ac:dyDescent="0.25">
      <c r="A19" s="116" t="str">
        <f t="shared" si="0"/>
        <v>1701010100180.3</v>
      </c>
      <c r="B19" s="117">
        <v>170101010018</v>
      </c>
      <c r="C19" s="118">
        <v>0.3</v>
      </c>
      <c r="D19" s="119" t="s">
        <v>801</v>
      </c>
    </row>
    <row r="20" spans="1:4" x14ac:dyDescent="0.25">
      <c r="A20" s="116" t="str">
        <f t="shared" si="0"/>
        <v>1701010100190.4</v>
      </c>
      <c r="B20" s="117">
        <v>170101010019</v>
      </c>
      <c r="C20" s="118">
        <v>0.4</v>
      </c>
      <c r="D20" s="119" t="s">
        <v>802</v>
      </c>
    </row>
    <row r="21" spans="1:4" x14ac:dyDescent="0.25">
      <c r="A21" s="116" t="str">
        <f t="shared" si="0"/>
        <v>1701010100200.5</v>
      </c>
      <c r="B21" s="117">
        <v>170101010020</v>
      </c>
      <c r="C21" s="118">
        <v>0.5</v>
      </c>
      <c r="D21" s="119" t="s">
        <v>803</v>
      </c>
    </row>
    <row r="22" spans="1:4" x14ac:dyDescent="0.25">
      <c r="A22" s="116" t="str">
        <f t="shared" si="0"/>
        <v>1701010100210.75</v>
      </c>
      <c r="B22" s="117">
        <v>170101010021</v>
      </c>
      <c r="C22" s="118">
        <v>0.75</v>
      </c>
      <c r="D22" s="119" t="s">
        <v>804</v>
      </c>
    </row>
    <row r="23" spans="1:4" x14ac:dyDescent="0.25">
      <c r="A23" s="116" t="str">
        <f t="shared" si="0"/>
        <v>1701010100220.4</v>
      </c>
      <c r="B23" s="117">
        <v>170101010022</v>
      </c>
      <c r="C23" s="118">
        <v>0.4</v>
      </c>
      <c r="D23" s="119" t="s">
        <v>805</v>
      </c>
    </row>
    <row r="24" spans="1:4" x14ac:dyDescent="0.25">
      <c r="A24" s="116" t="str">
        <f t="shared" si="0"/>
        <v>1701010100230.2</v>
      </c>
      <c r="B24" s="117">
        <v>170101010023</v>
      </c>
      <c r="C24" s="118">
        <v>0.2</v>
      </c>
      <c r="D24" s="119" t="s">
        <v>806</v>
      </c>
    </row>
    <row r="25" spans="1:4" x14ac:dyDescent="0.25">
      <c r="A25" s="116" t="str">
        <f t="shared" si="0"/>
        <v>1701010100240.2</v>
      </c>
      <c r="B25" s="117">
        <v>170101010024</v>
      </c>
      <c r="C25" s="118">
        <v>0.2</v>
      </c>
      <c r="D25" s="119" t="s">
        <v>807</v>
      </c>
    </row>
    <row r="26" spans="1:4" x14ac:dyDescent="0.25">
      <c r="A26" s="116" t="str">
        <f t="shared" si="0"/>
        <v>1701010100250.2</v>
      </c>
      <c r="B26" s="117">
        <v>170101010025</v>
      </c>
      <c r="C26" s="118">
        <v>0.2</v>
      </c>
      <c r="D26" s="119" t="s">
        <v>808</v>
      </c>
    </row>
    <row r="27" spans="1:4" x14ac:dyDescent="0.25">
      <c r="A27" s="116" t="str">
        <f t="shared" si="0"/>
        <v>1701010100260.3</v>
      </c>
      <c r="B27" s="117">
        <v>170101010026</v>
      </c>
      <c r="C27" s="118">
        <v>0.3</v>
      </c>
      <c r="D27" s="119" t="s">
        <v>809</v>
      </c>
    </row>
    <row r="28" spans="1:4" x14ac:dyDescent="0.25">
      <c r="A28" s="116" t="str">
        <f t="shared" si="0"/>
        <v>1701010100270.45</v>
      </c>
      <c r="B28" s="117">
        <v>170101010027</v>
      </c>
      <c r="C28" s="118">
        <v>0.45</v>
      </c>
      <c r="D28" s="119" t="s">
        <v>810</v>
      </c>
    </row>
    <row r="29" spans="1:4" x14ac:dyDescent="0.25">
      <c r="A29" s="116" t="str">
        <f t="shared" si="0"/>
        <v>1701010100280.5</v>
      </c>
      <c r="B29" s="117">
        <v>170101010028</v>
      </c>
      <c r="C29" s="118">
        <v>0.5</v>
      </c>
      <c r="D29" s="119" t="s">
        <v>811</v>
      </c>
    </row>
    <row r="30" spans="1:4" x14ac:dyDescent="0.25">
      <c r="A30" s="116" t="str">
        <f t="shared" si="0"/>
        <v>1701010100290.75</v>
      </c>
      <c r="B30" s="117">
        <v>170101010029</v>
      </c>
      <c r="C30" s="118">
        <v>0.75</v>
      </c>
      <c r="D30" s="119" t="s">
        <v>812</v>
      </c>
    </row>
    <row r="31" spans="1:4" x14ac:dyDescent="0.25">
      <c r="A31" s="116" t="str">
        <f t="shared" si="0"/>
        <v>1701010100300.5</v>
      </c>
      <c r="B31" s="117">
        <v>170101010030</v>
      </c>
      <c r="C31" s="118">
        <v>0.5</v>
      </c>
      <c r="D31" s="119" t="s">
        <v>813</v>
      </c>
    </row>
    <row r="32" spans="1:4" x14ac:dyDescent="0.25">
      <c r="A32" s="116" t="str">
        <f t="shared" si="0"/>
        <v>1701010100310.3</v>
      </c>
      <c r="B32" s="117">
        <v>170101010031</v>
      </c>
      <c r="C32" s="118">
        <v>0.3</v>
      </c>
      <c r="D32" s="119" t="s">
        <v>814</v>
      </c>
    </row>
    <row r="33" spans="1:4" x14ac:dyDescent="0.25">
      <c r="A33" s="116" t="str">
        <f t="shared" si="0"/>
        <v>1701010100320.2</v>
      </c>
      <c r="B33" s="117">
        <v>170101010032</v>
      </c>
      <c r="C33" s="118">
        <v>0.2</v>
      </c>
      <c r="D33" s="119" t="s">
        <v>815</v>
      </c>
    </row>
    <row r="34" spans="1:4" x14ac:dyDescent="0.25">
      <c r="A34" s="116" t="str">
        <f t="shared" si="0"/>
        <v>1701010100330.2</v>
      </c>
      <c r="B34" s="117">
        <v>170101010033</v>
      </c>
      <c r="C34" s="118">
        <v>0.2</v>
      </c>
      <c r="D34" s="119" t="s">
        <v>816</v>
      </c>
    </row>
    <row r="35" spans="1:4" x14ac:dyDescent="0.25">
      <c r="A35" s="116" t="str">
        <f t="shared" si="0"/>
        <v>1701010100340.6</v>
      </c>
      <c r="B35" s="117">
        <v>170101010034</v>
      </c>
      <c r="C35" s="118">
        <v>0.6</v>
      </c>
      <c r="D35" s="119" t="s">
        <v>666</v>
      </c>
    </row>
    <row r="36" spans="1:4" x14ac:dyDescent="0.25">
      <c r="A36" s="116" t="str">
        <f t="shared" si="0"/>
        <v>1701010100350.4</v>
      </c>
      <c r="B36" s="117">
        <v>170101010035</v>
      </c>
      <c r="C36" s="118">
        <v>0.4</v>
      </c>
      <c r="D36" s="119" t="s">
        <v>817</v>
      </c>
    </row>
    <row r="37" spans="1:4" x14ac:dyDescent="0.25">
      <c r="A37" s="116" t="str">
        <f t="shared" si="0"/>
        <v>1701010100360.2</v>
      </c>
      <c r="B37" s="117">
        <v>170101010036</v>
      </c>
      <c r="C37" s="118">
        <v>0.2</v>
      </c>
      <c r="D37" s="119" t="s">
        <v>818</v>
      </c>
    </row>
    <row r="38" spans="1:4" x14ac:dyDescent="0.25">
      <c r="A38" s="116" t="str">
        <f t="shared" si="0"/>
        <v>1701010100370</v>
      </c>
      <c r="B38" s="117">
        <v>170101010037</v>
      </c>
      <c r="C38" s="118">
        <v>0</v>
      </c>
      <c r="D38" s="119" t="s">
        <v>741</v>
      </c>
    </row>
    <row r="39" spans="1:4" x14ac:dyDescent="0.25">
      <c r="A39" s="116" t="str">
        <f t="shared" si="0"/>
        <v>1701010100380.3</v>
      </c>
      <c r="B39" s="117">
        <v>170101010038</v>
      </c>
      <c r="C39" s="118">
        <v>0.3</v>
      </c>
      <c r="D39" s="119" t="s">
        <v>819</v>
      </c>
    </row>
    <row r="40" spans="1:4" x14ac:dyDescent="0.25">
      <c r="A40" s="116" t="str">
        <f t="shared" si="0"/>
        <v>1701010100390.2</v>
      </c>
      <c r="B40" s="117">
        <v>170101010039</v>
      </c>
      <c r="C40" s="118">
        <v>0.2</v>
      </c>
      <c r="D40" s="119" t="s">
        <v>820</v>
      </c>
    </row>
    <row r="41" spans="1:4" x14ac:dyDescent="0.25">
      <c r="A41" s="116" t="str">
        <f t="shared" si="0"/>
        <v>1701010100400.2</v>
      </c>
      <c r="B41" s="117">
        <v>170101010040</v>
      </c>
      <c r="C41" s="118">
        <v>0.2</v>
      </c>
      <c r="D41" s="119" t="s">
        <v>821</v>
      </c>
    </row>
    <row r="42" spans="1:4" x14ac:dyDescent="0.25">
      <c r="A42" s="116" t="str">
        <f t="shared" si="0"/>
        <v>1701010100410.5</v>
      </c>
      <c r="B42" s="117">
        <v>170101010041</v>
      </c>
      <c r="C42" s="118">
        <v>0.5</v>
      </c>
      <c r="D42" s="119" t="s">
        <v>822</v>
      </c>
    </row>
    <row r="43" spans="1:4" x14ac:dyDescent="0.25">
      <c r="A43" s="116" t="str">
        <f t="shared" si="0"/>
        <v>1701010100420.4</v>
      </c>
      <c r="B43" s="117">
        <v>170101010042</v>
      </c>
      <c r="C43" s="118">
        <v>0.4</v>
      </c>
      <c r="D43" s="119" t="s">
        <v>823</v>
      </c>
    </row>
    <row r="44" spans="1:4" x14ac:dyDescent="0.25">
      <c r="A44" s="116" t="str">
        <f t="shared" si="0"/>
        <v>1701010100430.2</v>
      </c>
      <c r="B44" s="117">
        <v>170101010043</v>
      </c>
      <c r="C44" s="118">
        <v>0.2</v>
      </c>
      <c r="D44" s="119" t="s">
        <v>824</v>
      </c>
    </row>
    <row r="45" spans="1:4" x14ac:dyDescent="0.25">
      <c r="A45" s="116" t="str">
        <f t="shared" si="0"/>
        <v>1701010100440.4</v>
      </c>
      <c r="B45" s="117">
        <v>170101010044</v>
      </c>
      <c r="C45" s="118">
        <v>0.4</v>
      </c>
      <c r="D45" s="119" t="s">
        <v>825</v>
      </c>
    </row>
    <row r="46" spans="1:4" x14ac:dyDescent="0.25">
      <c r="A46" s="116" t="str">
        <f t="shared" si="0"/>
        <v>1701010100450.7</v>
      </c>
      <c r="B46" s="117">
        <v>170101010045</v>
      </c>
      <c r="C46" s="118">
        <v>0.7</v>
      </c>
      <c r="D46" s="119" t="s">
        <v>826</v>
      </c>
    </row>
    <row r="47" spans="1:4" x14ac:dyDescent="0.25">
      <c r="A47" s="116" t="str">
        <f t="shared" si="0"/>
        <v>1701010100460.75</v>
      </c>
      <c r="B47" s="117">
        <v>170101010046</v>
      </c>
      <c r="C47" s="118">
        <v>0.75</v>
      </c>
      <c r="D47" s="119" t="s">
        <v>827</v>
      </c>
    </row>
    <row r="48" spans="1:4" x14ac:dyDescent="0.25">
      <c r="A48" s="116" t="str">
        <f t="shared" si="0"/>
        <v>1701010101010.2</v>
      </c>
      <c r="B48" s="117">
        <v>170101010101</v>
      </c>
      <c r="C48" s="118">
        <v>0.2</v>
      </c>
      <c r="D48" s="119" t="s">
        <v>828</v>
      </c>
    </row>
    <row r="49" spans="1:4" x14ac:dyDescent="0.25">
      <c r="A49" s="116" t="str">
        <f t="shared" si="0"/>
        <v>1701010101020.6</v>
      </c>
      <c r="B49" s="117">
        <v>170101010102</v>
      </c>
      <c r="C49" s="118">
        <v>0.6</v>
      </c>
      <c r="D49" s="119" t="s">
        <v>829</v>
      </c>
    </row>
    <row r="50" spans="1:4" x14ac:dyDescent="0.25">
      <c r="A50" s="116" t="str">
        <f t="shared" si="0"/>
        <v>1701010101030.5</v>
      </c>
      <c r="B50" s="117">
        <v>170101010103</v>
      </c>
      <c r="C50" s="118">
        <v>0.5</v>
      </c>
      <c r="D50" s="119" t="s">
        <v>830</v>
      </c>
    </row>
    <row r="51" spans="1:4" x14ac:dyDescent="0.25">
      <c r="A51" s="116" t="str">
        <f t="shared" si="0"/>
        <v>1701010101040.75</v>
      </c>
      <c r="B51" s="117">
        <v>170101010104</v>
      </c>
      <c r="C51" s="118">
        <v>0.75</v>
      </c>
      <c r="D51" s="119" t="s">
        <v>831</v>
      </c>
    </row>
    <row r="52" spans="1:4" x14ac:dyDescent="0.25">
      <c r="A52" s="116" t="str">
        <f t="shared" si="0"/>
        <v>1701010101050</v>
      </c>
      <c r="B52" s="117">
        <v>170101010105</v>
      </c>
      <c r="C52" s="118">
        <v>0</v>
      </c>
      <c r="D52" s="119" t="s">
        <v>832</v>
      </c>
    </row>
    <row r="53" spans="1:4" x14ac:dyDescent="0.25">
      <c r="A53" s="116" t="str">
        <f t="shared" si="0"/>
        <v>1701010101060.2</v>
      </c>
      <c r="B53" s="117">
        <v>170101010106</v>
      </c>
      <c r="C53" s="118">
        <v>0.2</v>
      </c>
      <c r="D53" s="119" t="s">
        <v>833</v>
      </c>
    </row>
    <row r="54" spans="1:4" x14ac:dyDescent="0.25">
      <c r="A54" s="116" t="str">
        <f t="shared" si="0"/>
        <v>1701010101070.3</v>
      </c>
      <c r="B54" s="117">
        <v>170101010107</v>
      </c>
      <c r="C54" s="118">
        <v>0.3</v>
      </c>
      <c r="D54" s="119" t="s">
        <v>834</v>
      </c>
    </row>
    <row r="55" spans="1:4" x14ac:dyDescent="0.25">
      <c r="A55" s="116" t="str">
        <f t="shared" si="0"/>
        <v>1701010101080.3</v>
      </c>
      <c r="B55" s="117">
        <v>170101010108</v>
      </c>
      <c r="C55" s="118">
        <v>0.3</v>
      </c>
      <c r="D55" s="119" t="s">
        <v>835</v>
      </c>
    </row>
    <row r="56" spans="1:4" x14ac:dyDescent="0.25">
      <c r="A56" s="116" t="str">
        <f t="shared" si="0"/>
        <v>1701010105010.35</v>
      </c>
      <c r="B56" s="117">
        <v>170101010501</v>
      </c>
      <c r="C56" s="118">
        <v>0.35</v>
      </c>
      <c r="D56" s="119" t="s">
        <v>836</v>
      </c>
    </row>
    <row r="57" spans="1:4" x14ac:dyDescent="0.25">
      <c r="A57" s="116" t="str">
        <f t="shared" ref="A57:A120" si="1">CONCATENATE(B57,C57)</f>
        <v>1701010105020.35</v>
      </c>
      <c r="B57" s="117">
        <v>170101010502</v>
      </c>
      <c r="C57" s="118">
        <f>25%+10%</f>
        <v>0.35</v>
      </c>
      <c r="D57" s="119" t="s">
        <v>837</v>
      </c>
    </row>
    <row r="58" spans="1:4" x14ac:dyDescent="0.25">
      <c r="A58" s="116" t="str">
        <f t="shared" si="1"/>
        <v>1701010105030.4</v>
      </c>
      <c r="B58" s="117">
        <v>170101010503</v>
      </c>
      <c r="C58" s="118">
        <v>0.4</v>
      </c>
      <c r="D58" s="119" t="s">
        <v>838</v>
      </c>
    </row>
    <row r="59" spans="1:4" x14ac:dyDescent="0.25">
      <c r="A59" s="116" t="str">
        <f t="shared" si="1"/>
        <v>1701010105040.35</v>
      </c>
      <c r="B59" s="117">
        <v>170101010504</v>
      </c>
      <c r="C59" s="118">
        <v>0.35</v>
      </c>
      <c r="D59" s="119" t="s">
        <v>839</v>
      </c>
    </row>
    <row r="60" spans="1:4" x14ac:dyDescent="0.25">
      <c r="A60" s="116" t="str">
        <f t="shared" si="1"/>
        <v>1701010105050.3</v>
      </c>
      <c r="B60" s="117">
        <v>170101010505</v>
      </c>
      <c r="C60" s="118">
        <v>0.3</v>
      </c>
      <c r="D60" s="119" t="s">
        <v>840</v>
      </c>
    </row>
    <row r="61" spans="1:4" x14ac:dyDescent="0.25">
      <c r="A61" s="116" t="str">
        <f t="shared" si="1"/>
        <v>1701010105060.25</v>
      </c>
      <c r="B61" s="117">
        <v>170101010506</v>
      </c>
      <c r="C61" s="118">
        <v>0.25</v>
      </c>
      <c r="D61" s="119" t="s">
        <v>841</v>
      </c>
    </row>
    <row r="62" spans="1:4" x14ac:dyDescent="0.25">
      <c r="A62" s="116" t="str">
        <f t="shared" si="1"/>
        <v>1701010105070.35</v>
      </c>
      <c r="B62" s="117">
        <v>170101010507</v>
      </c>
      <c r="C62" s="118">
        <v>0.35</v>
      </c>
      <c r="D62" s="119" t="s">
        <v>842</v>
      </c>
    </row>
    <row r="63" spans="1:4" x14ac:dyDescent="0.25">
      <c r="A63" s="116" t="str">
        <f t="shared" si="1"/>
        <v>1701010105080.4</v>
      </c>
      <c r="B63" s="117">
        <v>170101010508</v>
      </c>
      <c r="C63" s="118">
        <v>0.4</v>
      </c>
      <c r="D63" s="119" t="s">
        <v>843</v>
      </c>
    </row>
    <row r="64" spans="1:4" x14ac:dyDescent="0.25">
      <c r="A64" s="116" t="str">
        <f t="shared" si="1"/>
        <v>1701010105090.25</v>
      </c>
      <c r="B64" s="117">
        <v>170101010509</v>
      </c>
      <c r="C64" s="118">
        <v>0.25</v>
      </c>
      <c r="D64" s="119" t="s">
        <v>844</v>
      </c>
    </row>
    <row r="65" spans="1:4" x14ac:dyDescent="0.25">
      <c r="A65" s="116" t="str">
        <f t="shared" si="1"/>
        <v>1701010107010.25</v>
      </c>
      <c r="B65" s="117">
        <v>170101010701</v>
      </c>
      <c r="C65" s="118">
        <v>0.25</v>
      </c>
      <c r="D65" s="119" t="s">
        <v>845</v>
      </c>
    </row>
    <row r="66" spans="1:4" x14ac:dyDescent="0.25">
      <c r="A66" s="116" t="str">
        <f t="shared" si="1"/>
        <v>1701010107020.35</v>
      </c>
      <c r="B66" s="117">
        <v>170101010702</v>
      </c>
      <c r="C66" s="118">
        <v>0.35</v>
      </c>
      <c r="D66" s="119" t="s">
        <v>846</v>
      </c>
    </row>
    <row r="67" spans="1:4" x14ac:dyDescent="0.25">
      <c r="A67" s="116" t="str">
        <f t="shared" si="1"/>
        <v>1701010108010.25</v>
      </c>
      <c r="B67" s="117">
        <v>170101010801</v>
      </c>
      <c r="C67" s="118">
        <v>0.25</v>
      </c>
      <c r="D67" s="119" t="s">
        <v>847</v>
      </c>
    </row>
    <row r="68" spans="1:4" x14ac:dyDescent="0.25">
      <c r="A68" s="116" t="str">
        <f t="shared" si="1"/>
        <v>1701010108020.4</v>
      </c>
      <c r="B68" s="117">
        <v>170101010802</v>
      </c>
      <c r="C68" s="118">
        <v>0.4</v>
      </c>
      <c r="D68" s="119" t="s">
        <v>848</v>
      </c>
    </row>
    <row r="69" spans="1:4" x14ac:dyDescent="0.25">
      <c r="A69" s="116" t="str">
        <f t="shared" si="1"/>
        <v>1701010108030.25</v>
      </c>
      <c r="B69" s="117">
        <v>170101010803</v>
      </c>
      <c r="C69" s="118">
        <v>0.25</v>
      </c>
      <c r="D69" s="119" t="s">
        <v>849</v>
      </c>
    </row>
    <row r="70" spans="1:4" x14ac:dyDescent="0.25">
      <c r="A70" s="116" t="str">
        <f t="shared" si="1"/>
        <v>1701010108040.35</v>
      </c>
      <c r="B70" s="117">
        <v>170101010804</v>
      </c>
      <c r="C70" s="118">
        <v>0.35</v>
      </c>
      <c r="D70" s="119" t="s">
        <v>850</v>
      </c>
    </row>
    <row r="71" spans="1:4" x14ac:dyDescent="0.25">
      <c r="A71" s="116" t="str">
        <f t="shared" si="1"/>
        <v>1701010108050.35</v>
      </c>
      <c r="B71" s="117">
        <v>170101010805</v>
      </c>
      <c r="C71" s="118">
        <v>0.35</v>
      </c>
      <c r="D71" s="119" t="s">
        <v>851</v>
      </c>
    </row>
    <row r="72" spans="1:4" x14ac:dyDescent="0.25">
      <c r="A72" s="116" t="str">
        <f t="shared" si="1"/>
        <v>1701010108060.35</v>
      </c>
      <c r="B72" s="117">
        <v>170101010806</v>
      </c>
      <c r="C72" s="118">
        <v>0.35</v>
      </c>
      <c r="D72" s="119" t="s">
        <v>852</v>
      </c>
    </row>
    <row r="73" spans="1:4" x14ac:dyDescent="0.25">
      <c r="A73" s="116" t="str">
        <f t="shared" si="1"/>
        <v>1701010108070.35</v>
      </c>
      <c r="B73" s="117">
        <v>170101010807</v>
      </c>
      <c r="C73" s="118">
        <v>0.35</v>
      </c>
      <c r="D73" s="119" t="s">
        <v>853</v>
      </c>
    </row>
    <row r="74" spans="1:4" x14ac:dyDescent="0.25">
      <c r="A74" s="116" t="str">
        <f t="shared" si="1"/>
        <v>1701010108080.25</v>
      </c>
      <c r="B74" s="117">
        <v>170101010808</v>
      </c>
      <c r="C74" s="118">
        <v>0.25</v>
      </c>
      <c r="D74" s="119" t="s">
        <v>854</v>
      </c>
    </row>
    <row r="75" spans="1:4" x14ac:dyDescent="0.25">
      <c r="A75" s="116" t="str">
        <f t="shared" si="1"/>
        <v>1701010108090.5</v>
      </c>
      <c r="B75" s="117">
        <v>170101010809</v>
      </c>
      <c r="C75" s="118">
        <v>0.5</v>
      </c>
      <c r="D75" s="119" t="s">
        <v>855</v>
      </c>
    </row>
    <row r="76" spans="1:4" x14ac:dyDescent="0.25">
      <c r="A76" s="116" t="str">
        <f t="shared" si="1"/>
        <v>1701010108100.25</v>
      </c>
      <c r="B76" s="117">
        <v>170101010810</v>
      </c>
      <c r="C76" s="118">
        <v>0.25</v>
      </c>
      <c r="D76" s="119" t="s">
        <v>856</v>
      </c>
    </row>
    <row r="77" spans="1:4" x14ac:dyDescent="0.25">
      <c r="A77" s="116" t="str">
        <f t="shared" si="1"/>
        <v>1701010108110.25</v>
      </c>
      <c r="B77" s="117">
        <v>170101010811</v>
      </c>
      <c r="C77" s="118">
        <v>0.25</v>
      </c>
      <c r="D77" s="119" t="s">
        <v>591</v>
      </c>
    </row>
    <row r="78" spans="1:4" x14ac:dyDescent="0.25">
      <c r="A78" s="116" t="str">
        <f t="shared" si="1"/>
        <v>1701010108120.31</v>
      </c>
      <c r="B78" s="117">
        <v>170101010812</v>
      </c>
      <c r="C78" s="118">
        <f>25%+6%</f>
        <v>0.31</v>
      </c>
      <c r="D78" s="119" t="s">
        <v>857</v>
      </c>
    </row>
    <row r="79" spans="1:4" x14ac:dyDescent="0.25">
      <c r="A79" s="116" t="str">
        <f t="shared" si="1"/>
        <v>1701010108130.35</v>
      </c>
      <c r="B79" s="117">
        <v>170101010813</v>
      </c>
      <c r="C79" s="118">
        <v>0.35</v>
      </c>
      <c r="D79" s="119" t="s">
        <v>858</v>
      </c>
    </row>
    <row r="80" spans="1:4" x14ac:dyDescent="0.25">
      <c r="A80" s="116" t="str">
        <f t="shared" si="1"/>
        <v>1701010108140.35</v>
      </c>
      <c r="B80" s="117">
        <v>170101010814</v>
      </c>
      <c r="C80" s="118">
        <v>0.35</v>
      </c>
      <c r="D80" s="119" t="s">
        <v>645</v>
      </c>
    </row>
    <row r="81" spans="1:4" x14ac:dyDescent="0.25">
      <c r="A81" s="116" t="str">
        <f t="shared" si="1"/>
        <v>1701010108150.4</v>
      </c>
      <c r="B81" s="117">
        <v>170101010815</v>
      </c>
      <c r="C81" s="118">
        <v>0.4</v>
      </c>
      <c r="D81" s="119" t="s">
        <v>530</v>
      </c>
    </row>
    <row r="82" spans="1:4" x14ac:dyDescent="0.25">
      <c r="A82" s="116" t="str">
        <f t="shared" si="1"/>
        <v>1701010108160.25</v>
      </c>
      <c r="B82" s="117">
        <v>170101010816</v>
      </c>
      <c r="C82" s="118">
        <v>0.25</v>
      </c>
      <c r="D82" s="119" t="s">
        <v>634</v>
      </c>
    </row>
    <row r="83" spans="1:4" x14ac:dyDescent="0.25">
      <c r="A83" s="116" t="str">
        <f t="shared" si="1"/>
        <v>1701010108170.4</v>
      </c>
      <c r="B83" s="117">
        <v>170101010817</v>
      </c>
      <c r="C83" s="118">
        <v>0.4</v>
      </c>
      <c r="D83" s="119" t="s">
        <v>507</v>
      </c>
    </row>
    <row r="84" spans="1:4" x14ac:dyDescent="0.25">
      <c r="A84" s="116" t="str">
        <f t="shared" si="1"/>
        <v>1701010108180.35</v>
      </c>
      <c r="B84" s="117">
        <v>170101010818</v>
      </c>
      <c r="C84" s="118">
        <v>0.35</v>
      </c>
      <c r="D84" s="119" t="s">
        <v>859</v>
      </c>
    </row>
    <row r="85" spans="1:4" x14ac:dyDescent="0.25">
      <c r="A85" s="116" t="str">
        <f t="shared" si="1"/>
        <v>1701010108190.4</v>
      </c>
      <c r="B85" s="117">
        <v>170101010819</v>
      </c>
      <c r="C85" s="118">
        <v>0.4</v>
      </c>
      <c r="D85" s="119" t="s">
        <v>620</v>
      </c>
    </row>
    <row r="86" spans="1:4" x14ac:dyDescent="0.25">
      <c r="A86" s="116" t="str">
        <f t="shared" si="1"/>
        <v>1701010108200.5</v>
      </c>
      <c r="B86" s="117">
        <v>170101010820</v>
      </c>
      <c r="C86" s="118">
        <f>40%+10%</f>
        <v>0.5</v>
      </c>
      <c r="D86" s="119" t="s">
        <v>860</v>
      </c>
    </row>
    <row r="87" spans="1:4" x14ac:dyDescent="0.25">
      <c r="A87" s="116" t="str">
        <f t="shared" si="1"/>
        <v>1701010108210.5</v>
      </c>
      <c r="B87" s="117">
        <v>170101010821</v>
      </c>
      <c r="C87" s="118">
        <v>0.5</v>
      </c>
      <c r="D87" s="119" t="s">
        <v>512</v>
      </c>
    </row>
    <row r="88" spans="1:4" x14ac:dyDescent="0.25">
      <c r="A88" s="116" t="str">
        <f t="shared" si="1"/>
        <v>1701010108220.4</v>
      </c>
      <c r="B88" s="117">
        <v>170101010822</v>
      </c>
      <c r="C88" s="118">
        <v>0.4</v>
      </c>
      <c r="D88" s="119" t="s">
        <v>506</v>
      </c>
    </row>
    <row r="89" spans="1:4" x14ac:dyDescent="0.25">
      <c r="A89" s="116" t="str">
        <f t="shared" si="1"/>
        <v>1701010108230.4</v>
      </c>
      <c r="B89" s="117">
        <v>170101010823</v>
      </c>
      <c r="C89" s="118">
        <v>0.4</v>
      </c>
      <c r="D89" s="119" t="s">
        <v>489</v>
      </c>
    </row>
    <row r="90" spans="1:4" x14ac:dyDescent="0.25">
      <c r="A90" s="116" t="str">
        <f t="shared" si="1"/>
        <v>1701010108240.25</v>
      </c>
      <c r="B90" s="117">
        <v>170101010824</v>
      </c>
      <c r="C90" s="118">
        <v>0.25</v>
      </c>
      <c r="D90" s="119" t="s">
        <v>520</v>
      </c>
    </row>
    <row r="91" spans="1:4" x14ac:dyDescent="0.25">
      <c r="A91" s="116" t="str">
        <f t="shared" si="1"/>
        <v>1701010108250.4</v>
      </c>
      <c r="B91" s="117">
        <v>170101010825</v>
      </c>
      <c r="C91" s="118">
        <v>0.4</v>
      </c>
      <c r="D91" s="119" t="s">
        <v>529</v>
      </c>
    </row>
    <row r="92" spans="1:4" x14ac:dyDescent="0.25">
      <c r="A92" s="116" t="str">
        <f t="shared" si="1"/>
        <v>1701010108260.4</v>
      </c>
      <c r="B92" s="117">
        <v>170101010826</v>
      </c>
      <c r="C92" s="118">
        <v>0.4</v>
      </c>
      <c r="D92" s="119" t="s">
        <v>492</v>
      </c>
    </row>
    <row r="93" spans="1:4" x14ac:dyDescent="0.25">
      <c r="A93" s="116" t="str">
        <f t="shared" si="1"/>
        <v>1701010108270.5</v>
      </c>
      <c r="B93" s="117">
        <v>170101010827</v>
      </c>
      <c r="C93" s="118">
        <v>0.5</v>
      </c>
      <c r="D93" s="119" t="s">
        <v>495</v>
      </c>
    </row>
    <row r="94" spans="1:4" x14ac:dyDescent="0.25">
      <c r="A94" s="116" t="str">
        <f t="shared" si="1"/>
        <v>1701010108280.4</v>
      </c>
      <c r="B94" s="117">
        <v>170101010828</v>
      </c>
      <c r="C94" s="118">
        <v>0.4</v>
      </c>
      <c r="D94" s="119" t="s">
        <v>573</v>
      </c>
    </row>
    <row r="95" spans="1:4" x14ac:dyDescent="0.25">
      <c r="A95" s="116" t="str">
        <f t="shared" si="1"/>
        <v>1701020100010.2</v>
      </c>
      <c r="B95" s="117">
        <v>170102010001</v>
      </c>
      <c r="C95" s="118">
        <v>0.2</v>
      </c>
      <c r="D95" s="119" t="s">
        <v>861</v>
      </c>
    </row>
    <row r="96" spans="1:4" x14ac:dyDescent="0.25">
      <c r="A96" s="116" t="str">
        <f t="shared" si="1"/>
        <v>1701020100020.3</v>
      </c>
      <c r="B96" s="117">
        <v>170102010002</v>
      </c>
      <c r="C96" s="118">
        <v>0.3</v>
      </c>
      <c r="D96" s="119" t="s">
        <v>862</v>
      </c>
    </row>
    <row r="97" spans="1:4" x14ac:dyDescent="0.25">
      <c r="A97" s="116" t="str">
        <f t="shared" si="1"/>
        <v>1701020100030.4</v>
      </c>
      <c r="B97" s="117">
        <v>170102010003</v>
      </c>
      <c r="C97" s="118">
        <v>0.4</v>
      </c>
      <c r="D97" s="119" t="s">
        <v>863</v>
      </c>
    </row>
    <row r="98" spans="1:4" x14ac:dyDescent="0.25">
      <c r="A98" s="116" t="str">
        <f t="shared" si="1"/>
        <v>1701020100040.4</v>
      </c>
      <c r="B98" s="117">
        <v>170102010004</v>
      </c>
      <c r="C98" s="118">
        <v>0.4</v>
      </c>
      <c r="D98" s="119" t="s">
        <v>864</v>
      </c>
    </row>
    <row r="99" spans="1:4" x14ac:dyDescent="0.25">
      <c r="A99" s="116" t="str">
        <f t="shared" si="1"/>
        <v>1701020100050.4</v>
      </c>
      <c r="B99" s="117">
        <v>170102010005</v>
      </c>
      <c r="C99" s="118">
        <v>0.4</v>
      </c>
      <c r="D99" s="119" t="s">
        <v>865</v>
      </c>
    </row>
    <row r="100" spans="1:4" x14ac:dyDescent="0.25">
      <c r="A100" s="116" t="str">
        <f t="shared" si="1"/>
        <v>1701020100060.5</v>
      </c>
      <c r="B100" s="117">
        <v>170102010006</v>
      </c>
      <c r="C100" s="118">
        <v>0.5</v>
      </c>
      <c r="D100" s="119" t="s">
        <v>778</v>
      </c>
    </row>
    <row r="101" spans="1:4" x14ac:dyDescent="0.25">
      <c r="A101" s="116" t="str">
        <f t="shared" si="1"/>
        <v>1701020100070.5</v>
      </c>
      <c r="B101" s="117">
        <v>170102010007</v>
      </c>
      <c r="C101" s="118">
        <v>0.5</v>
      </c>
      <c r="D101" s="119" t="s">
        <v>866</v>
      </c>
    </row>
    <row r="102" spans="1:4" x14ac:dyDescent="0.25">
      <c r="A102" s="116" t="str">
        <f t="shared" si="1"/>
        <v>1701020100080.3</v>
      </c>
      <c r="B102" s="117">
        <v>170102010008</v>
      </c>
      <c r="C102" s="118">
        <f>20%+10%</f>
        <v>0.30000000000000004</v>
      </c>
      <c r="D102" s="119" t="s">
        <v>867</v>
      </c>
    </row>
    <row r="103" spans="1:4" x14ac:dyDescent="0.25">
      <c r="A103" s="116" t="str">
        <f t="shared" si="1"/>
        <v>1701020100090.6</v>
      </c>
      <c r="B103" s="117">
        <v>170102010009</v>
      </c>
      <c r="C103" s="118">
        <v>0.6</v>
      </c>
      <c r="D103" s="119" t="s">
        <v>868</v>
      </c>
    </row>
    <row r="104" spans="1:4" x14ac:dyDescent="0.25">
      <c r="A104" s="116" t="str">
        <f t="shared" si="1"/>
        <v>1701020100100.3</v>
      </c>
      <c r="B104" s="117">
        <v>170102010010</v>
      </c>
      <c r="C104" s="118">
        <v>0.3</v>
      </c>
      <c r="D104" s="119" t="s">
        <v>869</v>
      </c>
    </row>
    <row r="105" spans="1:4" x14ac:dyDescent="0.25">
      <c r="A105" s="116" t="str">
        <f t="shared" si="1"/>
        <v>1701020100110.4</v>
      </c>
      <c r="B105" s="117">
        <v>170102010011</v>
      </c>
      <c r="C105" s="118">
        <v>0.4</v>
      </c>
      <c r="D105" s="119" t="s">
        <v>870</v>
      </c>
    </row>
    <row r="106" spans="1:4" x14ac:dyDescent="0.25">
      <c r="A106" s="116" t="str">
        <f t="shared" si="1"/>
        <v>1701020100120.2</v>
      </c>
      <c r="B106" s="117">
        <v>170102010012</v>
      </c>
      <c r="C106" s="118">
        <v>0.2</v>
      </c>
      <c r="D106" s="119" t="s">
        <v>871</v>
      </c>
    </row>
    <row r="107" spans="1:4" x14ac:dyDescent="0.25">
      <c r="A107" s="116" t="str">
        <f t="shared" si="1"/>
        <v>1701020100130.75</v>
      </c>
      <c r="B107" s="117">
        <v>170102010013</v>
      </c>
      <c r="C107" s="118">
        <v>0.75</v>
      </c>
      <c r="D107" s="119" t="s">
        <v>872</v>
      </c>
    </row>
    <row r="108" spans="1:4" x14ac:dyDescent="0.25">
      <c r="A108" s="116" t="str">
        <f t="shared" si="1"/>
        <v>1701020100140.4</v>
      </c>
      <c r="B108" s="117">
        <v>170102010014</v>
      </c>
      <c r="C108" s="118">
        <v>0.4</v>
      </c>
      <c r="D108" s="119" t="s">
        <v>873</v>
      </c>
    </row>
    <row r="109" spans="1:4" x14ac:dyDescent="0.25">
      <c r="A109" s="116" t="str">
        <f t="shared" si="1"/>
        <v>1701020100150.35</v>
      </c>
      <c r="B109" s="117">
        <v>170102010015</v>
      </c>
      <c r="C109" s="118">
        <v>0.35</v>
      </c>
      <c r="D109" s="119" t="s">
        <v>874</v>
      </c>
    </row>
    <row r="110" spans="1:4" x14ac:dyDescent="0.25">
      <c r="A110" s="116" t="str">
        <f t="shared" si="1"/>
        <v>1701020100160.2</v>
      </c>
      <c r="B110" s="117">
        <v>170102010016</v>
      </c>
      <c r="C110" s="118">
        <v>0.2</v>
      </c>
      <c r="D110" s="119" t="s">
        <v>875</v>
      </c>
    </row>
    <row r="111" spans="1:4" x14ac:dyDescent="0.25">
      <c r="A111" s="116" t="str">
        <f t="shared" si="1"/>
        <v>1701020100170.3</v>
      </c>
      <c r="B111" s="117">
        <v>170102010017</v>
      </c>
      <c r="C111" s="118">
        <v>0.3</v>
      </c>
      <c r="D111" s="119" t="s">
        <v>499</v>
      </c>
    </row>
    <row r="112" spans="1:4" x14ac:dyDescent="0.25">
      <c r="A112" s="116" t="str">
        <f t="shared" si="1"/>
        <v>1701020100180.4</v>
      </c>
      <c r="B112" s="117">
        <v>170102010018</v>
      </c>
      <c r="C112" s="118">
        <v>0.4</v>
      </c>
      <c r="D112" s="119" t="s">
        <v>876</v>
      </c>
    </row>
    <row r="113" spans="1:4" x14ac:dyDescent="0.25">
      <c r="A113" s="116" t="str">
        <f t="shared" si="1"/>
        <v>1701020100190.5</v>
      </c>
      <c r="B113" s="117">
        <v>170102010019</v>
      </c>
      <c r="C113" s="118">
        <v>0.5</v>
      </c>
      <c r="D113" s="119" t="s">
        <v>877</v>
      </c>
    </row>
    <row r="114" spans="1:4" x14ac:dyDescent="0.25">
      <c r="A114" s="116" t="str">
        <f t="shared" si="1"/>
        <v>1701020100200.4</v>
      </c>
      <c r="B114" s="117">
        <v>170102010020</v>
      </c>
      <c r="C114" s="118">
        <v>0.4</v>
      </c>
      <c r="D114" s="119" t="s">
        <v>878</v>
      </c>
    </row>
    <row r="115" spans="1:4" x14ac:dyDescent="0.25">
      <c r="A115" s="116" t="str">
        <f t="shared" si="1"/>
        <v>1701020100210.5</v>
      </c>
      <c r="B115" s="117">
        <v>170102010021</v>
      </c>
      <c r="C115" s="118">
        <v>0.5</v>
      </c>
      <c r="D115" s="119" t="s">
        <v>879</v>
      </c>
    </row>
    <row r="116" spans="1:4" x14ac:dyDescent="0.25">
      <c r="A116" s="116" t="str">
        <f t="shared" si="1"/>
        <v>1701020100220.2</v>
      </c>
      <c r="B116" s="117">
        <v>170102010022</v>
      </c>
      <c r="C116" s="118">
        <v>0.2</v>
      </c>
      <c r="D116" s="119" t="s">
        <v>880</v>
      </c>
    </row>
    <row r="117" spans="1:4" x14ac:dyDescent="0.25">
      <c r="A117" s="116" t="str">
        <f t="shared" si="1"/>
        <v>1701020100230.75</v>
      </c>
      <c r="B117" s="117">
        <v>170102010023</v>
      </c>
      <c r="C117" s="118">
        <v>0.75</v>
      </c>
      <c r="D117" s="119" t="s">
        <v>881</v>
      </c>
    </row>
    <row r="118" spans="1:4" x14ac:dyDescent="0.25">
      <c r="A118" s="116" t="str">
        <f t="shared" si="1"/>
        <v>1701020100240.75</v>
      </c>
      <c r="B118" s="117">
        <v>170102010024</v>
      </c>
      <c r="C118" s="118">
        <v>0.75</v>
      </c>
      <c r="D118" s="119" t="s">
        <v>882</v>
      </c>
    </row>
    <row r="119" spans="1:4" x14ac:dyDescent="0.25">
      <c r="A119" s="116" t="str">
        <f t="shared" si="1"/>
        <v>1701020100250.5</v>
      </c>
      <c r="B119" s="117">
        <v>170102010025</v>
      </c>
      <c r="C119" s="118">
        <v>0.5</v>
      </c>
      <c r="D119" s="119" t="s">
        <v>729</v>
      </c>
    </row>
    <row r="120" spans="1:4" x14ac:dyDescent="0.25">
      <c r="A120" s="116" t="str">
        <f t="shared" si="1"/>
        <v>1701020100260.4</v>
      </c>
      <c r="B120" s="117">
        <v>170102010026</v>
      </c>
      <c r="C120" s="118">
        <v>0.4</v>
      </c>
      <c r="D120" s="119" t="s">
        <v>883</v>
      </c>
    </row>
    <row r="121" spans="1:4" x14ac:dyDescent="0.25">
      <c r="A121" s="116" t="str">
        <f t="shared" ref="A121:A184" si="2">CONCATENATE(B121,C121)</f>
        <v>1701020100270.4</v>
      </c>
      <c r="B121" s="117">
        <v>170102010027</v>
      </c>
      <c r="C121" s="118">
        <v>0.4</v>
      </c>
      <c r="D121" s="119" t="s">
        <v>884</v>
      </c>
    </row>
    <row r="122" spans="1:4" x14ac:dyDescent="0.25">
      <c r="A122" s="116" t="str">
        <f t="shared" si="2"/>
        <v>1701020100280.1</v>
      </c>
      <c r="B122" s="117">
        <v>170102010028</v>
      </c>
      <c r="C122" s="118">
        <v>0.1</v>
      </c>
      <c r="D122" s="119" t="s">
        <v>505</v>
      </c>
    </row>
    <row r="123" spans="1:4" x14ac:dyDescent="0.25">
      <c r="A123" s="116" t="str">
        <f t="shared" si="2"/>
        <v>1701020100290.2</v>
      </c>
      <c r="B123" s="117">
        <v>170102010029</v>
      </c>
      <c r="C123" s="118">
        <v>0.2</v>
      </c>
      <c r="D123" s="119" t="s">
        <v>885</v>
      </c>
    </row>
    <row r="124" spans="1:4" x14ac:dyDescent="0.25">
      <c r="A124" s="116" t="str">
        <f t="shared" si="2"/>
        <v>1701020100300.6</v>
      </c>
      <c r="B124" s="117">
        <v>170102010030</v>
      </c>
      <c r="C124" s="118">
        <v>0.6</v>
      </c>
      <c r="D124" s="119" t="s">
        <v>886</v>
      </c>
    </row>
    <row r="125" spans="1:4" x14ac:dyDescent="0.25">
      <c r="A125" s="116" t="str">
        <f t="shared" si="2"/>
        <v>1701020100310.2</v>
      </c>
      <c r="B125" s="117">
        <v>170102010031</v>
      </c>
      <c r="C125" s="118">
        <v>0.2</v>
      </c>
      <c r="D125" s="119" t="s">
        <v>887</v>
      </c>
    </row>
    <row r="126" spans="1:4" x14ac:dyDescent="0.25">
      <c r="A126" s="116" t="str">
        <f t="shared" si="2"/>
        <v>1701020100320.2</v>
      </c>
      <c r="B126" s="117">
        <v>170102010032</v>
      </c>
      <c r="C126" s="118">
        <v>0.2</v>
      </c>
      <c r="D126" s="119" t="s">
        <v>888</v>
      </c>
    </row>
    <row r="127" spans="1:4" x14ac:dyDescent="0.25">
      <c r="A127" s="116" t="str">
        <f t="shared" si="2"/>
        <v>1701020100330.2</v>
      </c>
      <c r="B127" s="117">
        <v>170102010033</v>
      </c>
      <c r="C127" s="118">
        <v>0.2</v>
      </c>
      <c r="D127" s="119" t="s">
        <v>889</v>
      </c>
    </row>
    <row r="128" spans="1:4" x14ac:dyDescent="0.25">
      <c r="A128" s="116" t="str">
        <f t="shared" si="2"/>
        <v>1701020100340.4</v>
      </c>
      <c r="B128" s="117">
        <v>170102010034</v>
      </c>
      <c r="C128" s="118">
        <v>0.4</v>
      </c>
      <c r="D128" s="119" t="s">
        <v>890</v>
      </c>
    </row>
    <row r="129" spans="1:4" x14ac:dyDescent="0.25">
      <c r="A129" s="116" t="str">
        <f t="shared" si="2"/>
        <v>1701020100350.65</v>
      </c>
      <c r="B129" s="117">
        <v>170102010035</v>
      </c>
      <c r="C129" s="118">
        <v>0.65</v>
      </c>
      <c r="D129" s="119" t="s">
        <v>638</v>
      </c>
    </row>
    <row r="130" spans="1:4" x14ac:dyDescent="0.25">
      <c r="A130" s="116" t="str">
        <f t="shared" si="2"/>
        <v>1701020100360.4</v>
      </c>
      <c r="B130" s="117">
        <v>170102010036</v>
      </c>
      <c r="C130" s="118">
        <v>0.4</v>
      </c>
      <c r="D130" s="119" t="s">
        <v>891</v>
      </c>
    </row>
    <row r="131" spans="1:4" x14ac:dyDescent="0.25">
      <c r="A131" s="116" t="str">
        <f t="shared" si="2"/>
        <v>1701020100370.4</v>
      </c>
      <c r="B131" s="117">
        <v>170102010037</v>
      </c>
      <c r="C131" s="118">
        <v>0.4</v>
      </c>
      <c r="D131" s="119" t="s">
        <v>892</v>
      </c>
    </row>
    <row r="132" spans="1:4" x14ac:dyDescent="0.25">
      <c r="A132" s="116" t="str">
        <f t="shared" si="2"/>
        <v>1701020100380.3</v>
      </c>
      <c r="B132" s="117">
        <v>170102010038</v>
      </c>
      <c r="C132" s="118">
        <v>0.3</v>
      </c>
      <c r="D132" s="119" t="s">
        <v>893</v>
      </c>
    </row>
    <row r="133" spans="1:4" x14ac:dyDescent="0.25">
      <c r="A133" s="116" t="str">
        <f t="shared" si="2"/>
        <v>1701020100390.3</v>
      </c>
      <c r="B133" s="117">
        <v>170102010039</v>
      </c>
      <c r="C133" s="118">
        <v>0.3</v>
      </c>
      <c r="D133" s="119" t="s">
        <v>894</v>
      </c>
    </row>
    <row r="134" spans="1:4" x14ac:dyDescent="0.25">
      <c r="A134" s="116" t="str">
        <f t="shared" si="2"/>
        <v>1701020100400.4</v>
      </c>
      <c r="B134" s="117">
        <v>170102010040</v>
      </c>
      <c r="C134" s="118">
        <v>0.4</v>
      </c>
      <c r="D134" s="119" t="s">
        <v>895</v>
      </c>
    </row>
    <row r="135" spans="1:4" x14ac:dyDescent="0.25">
      <c r="A135" s="116" t="str">
        <f t="shared" si="2"/>
        <v>1701020100410.5</v>
      </c>
      <c r="B135" s="117">
        <v>170102010041</v>
      </c>
      <c r="C135" s="118">
        <v>0.5</v>
      </c>
      <c r="D135" s="119" t="s">
        <v>896</v>
      </c>
    </row>
    <row r="136" spans="1:4" x14ac:dyDescent="0.25">
      <c r="A136" s="116" t="str">
        <f t="shared" si="2"/>
        <v>1701020100420.3</v>
      </c>
      <c r="B136" s="117">
        <v>170102010042</v>
      </c>
      <c r="C136" s="118">
        <v>0.3</v>
      </c>
      <c r="D136" s="119" t="s">
        <v>897</v>
      </c>
    </row>
    <row r="137" spans="1:4" x14ac:dyDescent="0.25">
      <c r="A137" s="116" t="str">
        <f t="shared" si="2"/>
        <v>1701020100430.6</v>
      </c>
      <c r="B137" s="117">
        <v>170102010043</v>
      </c>
      <c r="C137" s="118">
        <v>0.6</v>
      </c>
      <c r="D137" s="119" t="s">
        <v>898</v>
      </c>
    </row>
    <row r="138" spans="1:4" x14ac:dyDescent="0.25">
      <c r="A138" s="116" t="str">
        <f t="shared" si="2"/>
        <v>1701020100440.4</v>
      </c>
      <c r="B138" s="117">
        <v>170102010044</v>
      </c>
      <c r="C138" s="118">
        <v>0.4</v>
      </c>
      <c r="D138" s="119" t="s">
        <v>899</v>
      </c>
    </row>
    <row r="139" spans="1:4" x14ac:dyDescent="0.25">
      <c r="A139" s="116" t="str">
        <f t="shared" si="2"/>
        <v>1701020100450.2</v>
      </c>
      <c r="B139" s="117">
        <v>170102010045</v>
      </c>
      <c r="C139" s="118">
        <v>0.2</v>
      </c>
      <c r="D139" s="119" t="s">
        <v>900</v>
      </c>
    </row>
    <row r="140" spans="1:4" x14ac:dyDescent="0.25">
      <c r="A140" s="116" t="str">
        <f t="shared" si="2"/>
        <v>1701020100460.3</v>
      </c>
      <c r="B140" s="117">
        <v>170102010046</v>
      </c>
      <c r="C140" s="118">
        <v>0.3</v>
      </c>
      <c r="D140" s="119" t="s">
        <v>901</v>
      </c>
    </row>
    <row r="141" spans="1:4" x14ac:dyDescent="0.25">
      <c r="A141" s="116" t="str">
        <f t="shared" si="2"/>
        <v>1701020100470.3</v>
      </c>
      <c r="B141" s="117">
        <v>170102010047</v>
      </c>
      <c r="C141" s="118">
        <v>0.3</v>
      </c>
      <c r="D141" s="119" t="s">
        <v>902</v>
      </c>
    </row>
    <row r="142" spans="1:4" x14ac:dyDescent="0.25">
      <c r="A142" s="116" t="str">
        <f t="shared" si="2"/>
        <v>1701020100480.5</v>
      </c>
      <c r="B142" s="117">
        <v>170102010048</v>
      </c>
      <c r="C142" s="118">
        <v>0.5</v>
      </c>
      <c r="D142" s="119" t="s">
        <v>903</v>
      </c>
    </row>
    <row r="143" spans="1:4" x14ac:dyDescent="0.25">
      <c r="A143" s="116" t="str">
        <f t="shared" si="2"/>
        <v>1701020100490.25</v>
      </c>
      <c r="B143" s="117">
        <v>170102010049</v>
      </c>
      <c r="C143" s="118">
        <v>0.25</v>
      </c>
      <c r="D143" s="119" t="s">
        <v>760</v>
      </c>
    </row>
    <row r="144" spans="1:4" x14ac:dyDescent="0.25">
      <c r="A144" s="116" t="str">
        <f t="shared" si="2"/>
        <v>1701020100500.4</v>
      </c>
      <c r="B144" s="117">
        <v>170102010050</v>
      </c>
      <c r="C144" s="118">
        <v>0.4</v>
      </c>
      <c r="D144" s="119" t="s">
        <v>904</v>
      </c>
    </row>
    <row r="145" spans="1:4" x14ac:dyDescent="0.25">
      <c r="A145" s="116" t="str">
        <f t="shared" si="2"/>
        <v>1701020100510.35</v>
      </c>
      <c r="B145" s="117">
        <v>170102010051</v>
      </c>
      <c r="C145" s="118">
        <f>25%+10%</f>
        <v>0.35</v>
      </c>
      <c r="D145" s="119" t="s">
        <v>905</v>
      </c>
    </row>
    <row r="146" spans="1:4" x14ac:dyDescent="0.25">
      <c r="A146" s="116" t="str">
        <f t="shared" si="2"/>
        <v>1701020100520.3</v>
      </c>
      <c r="B146" s="117">
        <v>170102010052</v>
      </c>
      <c r="C146" s="118">
        <v>0.3</v>
      </c>
      <c r="D146" s="119" t="s">
        <v>906</v>
      </c>
    </row>
    <row r="147" spans="1:4" x14ac:dyDescent="0.25">
      <c r="A147" s="116" t="str">
        <f t="shared" si="2"/>
        <v>1701020100530.5</v>
      </c>
      <c r="B147" s="117">
        <v>170102010053</v>
      </c>
      <c r="C147" s="118">
        <f>40%+10%</f>
        <v>0.5</v>
      </c>
      <c r="D147" s="119" t="s">
        <v>907</v>
      </c>
    </row>
    <row r="148" spans="1:4" x14ac:dyDescent="0.25">
      <c r="A148" s="116" t="str">
        <f t="shared" si="2"/>
        <v>1701020100540.6</v>
      </c>
      <c r="B148" s="117">
        <v>170102010054</v>
      </c>
      <c r="C148" s="118">
        <f>50%+10%</f>
        <v>0.6</v>
      </c>
      <c r="D148" s="119" t="s">
        <v>908</v>
      </c>
    </row>
    <row r="149" spans="1:4" x14ac:dyDescent="0.25">
      <c r="A149" s="116" t="str">
        <f t="shared" si="2"/>
        <v>1701020100550.3</v>
      </c>
      <c r="B149" s="117">
        <v>170102010055</v>
      </c>
      <c r="C149" s="118">
        <v>0.3</v>
      </c>
      <c r="D149" s="119" t="s">
        <v>909</v>
      </c>
    </row>
    <row r="150" spans="1:4" x14ac:dyDescent="0.25">
      <c r="A150" s="116" t="str">
        <f t="shared" si="2"/>
        <v>1701020100560.5</v>
      </c>
      <c r="B150" s="117">
        <v>170102010056</v>
      </c>
      <c r="C150" s="118">
        <f>40%+10%</f>
        <v>0.5</v>
      </c>
      <c r="D150" s="119" t="s">
        <v>910</v>
      </c>
    </row>
    <row r="151" spans="1:4" x14ac:dyDescent="0.25">
      <c r="A151" s="116" t="str">
        <f t="shared" si="2"/>
        <v>1701020100570.4</v>
      </c>
      <c r="B151" s="117">
        <v>170102010057</v>
      </c>
      <c r="C151" s="118">
        <v>0.4</v>
      </c>
      <c r="D151" s="119" t="s">
        <v>567</v>
      </c>
    </row>
    <row r="152" spans="1:4" x14ac:dyDescent="0.25">
      <c r="A152" s="116" t="str">
        <f t="shared" si="2"/>
        <v>1701020103010.25</v>
      </c>
      <c r="B152" s="117">
        <v>170102010301</v>
      </c>
      <c r="C152" s="118">
        <v>0.25</v>
      </c>
      <c r="D152" s="119" t="s">
        <v>911</v>
      </c>
    </row>
    <row r="153" spans="1:4" x14ac:dyDescent="0.25">
      <c r="A153" s="116" t="str">
        <f t="shared" si="2"/>
        <v>1701020103020.25</v>
      </c>
      <c r="B153" s="117">
        <v>170102010302</v>
      </c>
      <c r="C153" s="118">
        <v>0.25</v>
      </c>
      <c r="D153" s="119" t="s">
        <v>912</v>
      </c>
    </row>
    <row r="154" spans="1:4" x14ac:dyDescent="0.25">
      <c r="A154" s="116" t="str">
        <f t="shared" si="2"/>
        <v>1701020103030.25</v>
      </c>
      <c r="B154" s="117">
        <v>170102010303</v>
      </c>
      <c r="C154" s="118">
        <v>0.25</v>
      </c>
      <c r="D154" s="119" t="s">
        <v>913</v>
      </c>
    </row>
    <row r="155" spans="1:4" x14ac:dyDescent="0.25">
      <c r="A155" s="116" t="str">
        <f t="shared" si="2"/>
        <v>1701020103040.25</v>
      </c>
      <c r="B155" s="117">
        <v>170102010304</v>
      </c>
      <c r="C155" s="118">
        <v>0.25</v>
      </c>
      <c r="D155" s="119" t="s">
        <v>914</v>
      </c>
    </row>
    <row r="156" spans="1:4" x14ac:dyDescent="0.25">
      <c r="A156" s="116" t="str">
        <f t="shared" si="2"/>
        <v>1701020103050.25</v>
      </c>
      <c r="B156" s="117">
        <v>170102010305</v>
      </c>
      <c r="C156" s="118">
        <v>0.25</v>
      </c>
      <c r="D156" s="119" t="s">
        <v>571</v>
      </c>
    </row>
    <row r="157" spans="1:4" x14ac:dyDescent="0.25">
      <c r="A157" s="116" t="str">
        <f t="shared" si="2"/>
        <v>1701020103060.5</v>
      </c>
      <c r="B157" s="117">
        <v>170102010306</v>
      </c>
      <c r="C157" s="118">
        <v>0.5</v>
      </c>
      <c r="D157" s="119" t="s">
        <v>915</v>
      </c>
    </row>
    <row r="158" spans="1:4" x14ac:dyDescent="0.25">
      <c r="A158" s="116" t="str">
        <f t="shared" si="2"/>
        <v>1701020105010.25</v>
      </c>
      <c r="B158" s="117">
        <v>170102010501</v>
      </c>
      <c r="C158" s="118">
        <v>0.25</v>
      </c>
      <c r="D158" s="119" t="s">
        <v>916</v>
      </c>
    </row>
    <row r="159" spans="1:4" x14ac:dyDescent="0.25">
      <c r="A159" s="116" t="str">
        <f t="shared" si="2"/>
        <v>1701020105020.25</v>
      </c>
      <c r="B159" s="117">
        <v>170102010502</v>
      </c>
      <c r="C159" s="118">
        <v>0.25</v>
      </c>
      <c r="D159" s="119" t="s">
        <v>917</v>
      </c>
    </row>
    <row r="160" spans="1:4" x14ac:dyDescent="0.25">
      <c r="A160" s="116" t="str">
        <f t="shared" si="2"/>
        <v>1701020105030.5</v>
      </c>
      <c r="B160" s="117">
        <v>170102010503</v>
      </c>
      <c r="C160" s="118">
        <v>0.5</v>
      </c>
      <c r="D160" s="119" t="s">
        <v>547</v>
      </c>
    </row>
    <row r="161" spans="1:4" x14ac:dyDescent="0.25">
      <c r="A161" s="116" t="str">
        <f t="shared" si="2"/>
        <v>1701020105040.25</v>
      </c>
      <c r="B161" s="117">
        <v>170102010504</v>
      </c>
      <c r="C161" s="118">
        <v>0.25</v>
      </c>
      <c r="D161" s="119" t="s">
        <v>918</v>
      </c>
    </row>
    <row r="162" spans="1:4" x14ac:dyDescent="0.25">
      <c r="A162" s="116" t="str">
        <f t="shared" si="2"/>
        <v>1701020105050.25</v>
      </c>
      <c r="B162" s="117">
        <v>170102010505</v>
      </c>
      <c r="C162" s="118">
        <v>0.25</v>
      </c>
      <c r="D162" s="119" t="s">
        <v>919</v>
      </c>
    </row>
    <row r="163" spans="1:4" x14ac:dyDescent="0.25">
      <c r="A163" s="116" t="str">
        <f t="shared" si="2"/>
        <v>1701020105060.5</v>
      </c>
      <c r="B163" s="117">
        <v>170102010506</v>
      </c>
      <c r="C163" s="118">
        <v>0.5</v>
      </c>
      <c r="D163" s="119" t="s">
        <v>546</v>
      </c>
    </row>
    <row r="164" spans="1:4" x14ac:dyDescent="0.25">
      <c r="A164" s="116" t="str">
        <f t="shared" si="2"/>
        <v>1701020105070.4</v>
      </c>
      <c r="B164" s="117">
        <v>170102010507</v>
      </c>
      <c r="C164" s="118">
        <v>0.4</v>
      </c>
      <c r="D164" s="119" t="s">
        <v>545</v>
      </c>
    </row>
    <row r="165" spans="1:4" x14ac:dyDescent="0.25">
      <c r="A165" s="116" t="str">
        <f t="shared" si="2"/>
        <v>1701020105080.4</v>
      </c>
      <c r="B165" s="117">
        <v>170102010508</v>
      </c>
      <c r="C165" s="118">
        <v>0.4</v>
      </c>
      <c r="D165" s="119" t="s">
        <v>543</v>
      </c>
    </row>
    <row r="166" spans="1:4" x14ac:dyDescent="0.25">
      <c r="A166" s="116" t="str">
        <f t="shared" si="2"/>
        <v>1701020105090.4</v>
      </c>
      <c r="B166" s="117">
        <v>170102010509</v>
      </c>
      <c r="C166" s="118">
        <v>0.4</v>
      </c>
      <c r="D166" s="119" t="s">
        <v>564</v>
      </c>
    </row>
    <row r="167" spans="1:4" x14ac:dyDescent="0.25">
      <c r="A167" s="116" t="str">
        <f t="shared" si="2"/>
        <v>1701020200010.4</v>
      </c>
      <c r="B167" s="117">
        <v>170102020001</v>
      </c>
      <c r="C167" s="118">
        <v>0.4</v>
      </c>
      <c r="D167" s="119" t="s">
        <v>920</v>
      </c>
    </row>
    <row r="168" spans="1:4" x14ac:dyDescent="0.25">
      <c r="A168" s="116" t="str">
        <f t="shared" si="2"/>
        <v>1701020200020.5</v>
      </c>
      <c r="B168" s="117">
        <v>170102020002</v>
      </c>
      <c r="C168" s="118">
        <v>0.5</v>
      </c>
      <c r="D168" s="119" t="s">
        <v>921</v>
      </c>
    </row>
    <row r="169" spans="1:4" x14ac:dyDescent="0.25">
      <c r="A169" s="116" t="str">
        <f t="shared" si="2"/>
        <v>1701020200030.4</v>
      </c>
      <c r="B169" s="117">
        <v>170102020003</v>
      </c>
      <c r="C169" s="118">
        <v>0.4</v>
      </c>
      <c r="D169" s="119" t="s">
        <v>922</v>
      </c>
    </row>
    <row r="170" spans="1:4" x14ac:dyDescent="0.25">
      <c r="A170" s="116" t="str">
        <f t="shared" si="2"/>
        <v>1701020200040.5</v>
      </c>
      <c r="B170" s="117">
        <v>170102020004</v>
      </c>
      <c r="C170" s="118">
        <v>0.5</v>
      </c>
      <c r="D170" s="119" t="s">
        <v>923</v>
      </c>
    </row>
    <row r="171" spans="1:4" x14ac:dyDescent="0.25">
      <c r="A171" s="116" t="str">
        <f t="shared" si="2"/>
        <v>1701020200050.35</v>
      </c>
      <c r="B171" s="117">
        <v>170102020005</v>
      </c>
      <c r="C171" s="118">
        <v>0.35</v>
      </c>
      <c r="D171" s="119" t="s">
        <v>924</v>
      </c>
    </row>
    <row r="172" spans="1:4" x14ac:dyDescent="0.25">
      <c r="A172" s="116" t="str">
        <f t="shared" si="2"/>
        <v>1701020200060.2</v>
      </c>
      <c r="B172" s="117">
        <v>170102020006</v>
      </c>
      <c r="C172" s="118">
        <v>0.2</v>
      </c>
      <c r="D172" s="119" t="s">
        <v>925</v>
      </c>
    </row>
    <row r="173" spans="1:4" x14ac:dyDescent="0.25">
      <c r="A173" s="116" t="str">
        <f t="shared" si="2"/>
        <v>1701020200070.3</v>
      </c>
      <c r="B173" s="117">
        <v>170102020007</v>
      </c>
      <c r="C173" s="118">
        <f>20%+10%</f>
        <v>0.30000000000000004</v>
      </c>
      <c r="D173" s="119" t="s">
        <v>926</v>
      </c>
    </row>
    <row r="174" spans="1:4" x14ac:dyDescent="0.25">
      <c r="A174" s="116" t="str">
        <f t="shared" si="2"/>
        <v>1701020200080.3</v>
      </c>
      <c r="B174" s="117">
        <v>170102020008</v>
      </c>
      <c r="C174" s="118">
        <v>0.3</v>
      </c>
      <c r="D174" s="119" t="s">
        <v>927</v>
      </c>
    </row>
    <row r="175" spans="1:4" x14ac:dyDescent="0.25">
      <c r="A175" s="116" t="str">
        <f t="shared" si="2"/>
        <v>1701020200090.2</v>
      </c>
      <c r="B175" s="117">
        <v>170102020009</v>
      </c>
      <c r="C175" s="118">
        <v>0.2</v>
      </c>
      <c r="D175" s="119" t="s">
        <v>928</v>
      </c>
    </row>
    <row r="176" spans="1:4" x14ac:dyDescent="0.25">
      <c r="A176" s="116" t="str">
        <f t="shared" si="2"/>
        <v>1701020200100</v>
      </c>
      <c r="B176" s="117">
        <v>170102020010</v>
      </c>
      <c r="C176" s="118">
        <v>0</v>
      </c>
      <c r="D176" s="119" t="s">
        <v>929</v>
      </c>
    </row>
    <row r="177" spans="1:4" x14ac:dyDescent="0.25">
      <c r="A177" s="116" t="str">
        <f t="shared" si="2"/>
        <v>1701020200110</v>
      </c>
      <c r="B177" s="117">
        <v>170102020011</v>
      </c>
      <c r="C177" s="118">
        <v>0</v>
      </c>
      <c r="D177" s="119" t="s">
        <v>930</v>
      </c>
    </row>
    <row r="178" spans="1:4" x14ac:dyDescent="0.25">
      <c r="A178" s="116" t="str">
        <f t="shared" si="2"/>
        <v>1701020200120.7</v>
      </c>
      <c r="B178" s="117">
        <v>170102020012</v>
      </c>
      <c r="C178" s="118">
        <v>0.7</v>
      </c>
      <c r="D178" s="119" t="s">
        <v>931</v>
      </c>
    </row>
    <row r="179" spans="1:4" x14ac:dyDescent="0.25">
      <c r="A179" s="116" t="str">
        <f t="shared" si="2"/>
        <v>1701020200130.5</v>
      </c>
      <c r="B179" s="117">
        <v>170102020013</v>
      </c>
      <c r="C179" s="118">
        <v>0.5</v>
      </c>
      <c r="D179" s="119" t="s">
        <v>932</v>
      </c>
    </row>
    <row r="180" spans="1:4" x14ac:dyDescent="0.25">
      <c r="A180" s="116" t="str">
        <f t="shared" si="2"/>
        <v>1701020200140.4</v>
      </c>
      <c r="B180" s="117">
        <v>170102020014</v>
      </c>
      <c r="C180" s="118">
        <v>0.4</v>
      </c>
      <c r="D180" s="119" t="s">
        <v>933</v>
      </c>
    </row>
    <row r="181" spans="1:4" x14ac:dyDescent="0.25">
      <c r="A181" s="116" t="str">
        <f t="shared" si="2"/>
        <v>1701020200150.4</v>
      </c>
      <c r="B181" s="117">
        <v>170102020015</v>
      </c>
      <c r="C181" s="118">
        <v>0.4</v>
      </c>
      <c r="D181" s="119" t="s">
        <v>766</v>
      </c>
    </row>
    <row r="182" spans="1:4" x14ac:dyDescent="0.25">
      <c r="A182" s="116" t="str">
        <f t="shared" si="2"/>
        <v>1701020200160.5</v>
      </c>
      <c r="B182" s="117">
        <v>170102020016</v>
      </c>
      <c r="C182" s="118">
        <v>0.5</v>
      </c>
      <c r="D182" s="119" t="s">
        <v>934</v>
      </c>
    </row>
    <row r="183" spans="1:4" x14ac:dyDescent="0.25">
      <c r="A183" s="116" t="str">
        <f t="shared" si="2"/>
        <v>1701020200170.5</v>
      </c>
      <c r="B183" s="117">
        <v>170102020017</v>
      </c>
      <c r="C183" s="118">
        <v>0.5</v>
      </c>
      <c r="D183" s="119" t="s">
        <v>935</v>
      </c>
    </row>
    <row r="184" spans="1:4" x14ac:dyDescent="0.25">
      <c r="A184" s="116" t="str">
        <f t="shared" si="2"/>
        <v>1701020200180</v>
      </c>
      <c r="B184" s="117">
        <v>170102020018</v>
      </c>
      <c r="C184" s="118">
        <v>0</v>
      </c>
      <c r="D184" s="119" t="s">
        <v>936</v>
      </c>
    </row>
    <row r="185" spans="1:4" x14ac:dyDescent="0.25">
      <c r="A185" s="116" t="str">
        <f t="shared" ref="A185:A248" si="3">CONCATENATE(B185,C185)</f>
        <v>1701020200190.5</v>
      </c>
      <c r="B185" s="117">
        <v>170102020019</v>
      </c>
      <c r="C185" s="118">
        <v>0.5</v>
      </c>
      <c r="D185" s="119" t="s">
        <v>937</v>
      </c>
    </row>
    <row r="186" spans="1:4" x14ac:dyDescent="0.25">
      <c r="A186" s="116" t="str">
        <f t="shared" si="3"/>
        <v>1701020200200.3</v>
      </c>
      <c r="B186" s="117">
        <v>170102020020</v>
      </c>
      <c r="C186" s="118">
        <v>0.3</v>
      </c>
      <c r="D186" s="119" t="s">
        <v>938</v>
      </c>
    </row>
    <row r="187" spans="1:4" x14ac:dyDescent="0.25">
      <c r="A187" s="116" t="str">
        <f t="shared" si="3"/>
        <v>1701020200210.5</v>
      </c>
      <c r="B187" s="117">
        <v>170102020021</v>
      </c>
      <c r="C187" s="118">
        <f>20%+30%</f>
        <v>0.5</v>
      </c>
      <c r="D187" s="119" t="s">
        <v>939</v>
      </c>
    </row>
    <row r="188" spans="1:4" x14ac:dyDescent="0.25">
      <c r="A188" s="116" t="str">
        <f t="shared" si="3"/>
        <v>1701020200220.25</v>
      </c>
      <c r="B188" s="117">
        <v>170102020022</v>
      </c>
      <c r="C188" s="118">
        <v>0.25</v>
      </c>
      <c r="D188" s="119" t="s">
        <v>940</v>
      </c>
    </row>
    <row r="189" spans="1:4" x14ac:dyDescent="0.25">
      <c r="A189" s="116" t="str">
        <f t="shared" si="3"/>
        <v>1701020200230.3</v>
      </c>
      <c r="B189" s="117">
        <v>170102020023</v>
      </c>
      <c r="C189" s="118">
        <v>0.3</v>
      </c>
      <c r="D189" s="119" t="s">
        <v>941</v>
      </c>
    </row>
    <row r="190" spans="1:4" x14ac:dyDescent="0.25">
      <c r="A190" s="116" t="str">
        <f t="shared" si="3"/>
        <v>1701020200240.4</v>
      </c>
      <c r="B190" s="117">
        <v>170102020024</v>
      </c>
      <c r="C190" s="118">
        <v>0.4</v>
      </c>
      <c r="D190" s="119" t="s">
        <v>942</v>
      </c>
    </row>
    <row r="191" spans="1:4" x14ac:dyDescent="0.25">
      <c r="A191" s="116" t="str">
        <f t="shared" si="3"/>
        <v>1701020200250.25</v>
      </c>
      <c r="B191" s="117">
        <v>170102020025</v>
      </c>
      <c r="C191" s="118">
        <v>0.25</v>
      </c>
      <c r="D191" s="119" t="s">
        <v>943</v>
      </c>
    </row>
    <row r="192" spans="1:4" x14ac:dyDescent="0.25">
      <c r="A192" s="116" t="str">
        <f t="shared" si="3"/>
        <v>1701020200260.2</v>
      </c>
      <c r="B192" s="117">
        <v>170102020026</v>
      </c>
      <c r="C192" s="118">
        <v>0.2</v>
      </c>
      <c r="D192" s="119" t="s">
        <v>944</v>
      </c>
    </row>
    <row r="193" spans="1:4" x14ac:dyDescent="0.25">
      <c r="A193" s="116" t="str">
        <f t="shared" si="3"/>
        <v>1701020200270.4</v>
      </c>
      <c r="B193" s="117">
        <v>170102020027</v>
      </c>
      <c r="C193" s="118">
        <f>20%+10%+10%</f>
        <v>0.4</v>
      </c>
      <c r="D193" s="119" t="s">
        <v>671</v>
      </c>
    </row>
    <row r="194" spans="1:4" x14ac:dyDescent="0.25">
      <c r="A194" s="116" t="str">
        <f t="shared" si="3"/>
        <v>1701020200280.5</v>
      </c>
      <c r="B194" s="117">
        <v>170102020028</v>
      </c>
      <c r="C194" s="118">
        <v>0.5</v>
      </c>
      <c r="D194" s="119" t="s">
        <v>945</v>
      </c>
    </row>
    <row r="195" spans="1:4" x14ac:dyDescent="0.25">
      <c r="A195" s="116" t="str">
        <f t="shared" si="3"/>
        <v>1701020201010.3</v>
      </c>
      <c r="B195" s="117">
        <v>170102020101</v>
      </c>
      <c r="C195" s="118">
        <v>0.3</v>
      </c>
      <c r="D195" s="119" t="s">
        <v>946</v>
      </c>
    </row>
    <row r="196" spans="1:4" x14ac:dyDescent="0.25">
      <c r="A196" s="116" t="str">
        <f t="shared" si="3"/>
        <v>1701020201020</v>
      </c>
      <c r="B196" s="117">
        <v>170102020102</v>
      </c>
      <c r="C196" s="118">
        <v>0</v>
      </c>
      <c r="D196" s="119" t="s">
        <v>947</v>
      </c>
    </row>
    <row r="197" spans="1:4" x14ac:dyDescent="0.25">
      <c r="A197" s="116" t="str">
        <f t="shared" si="3"/>
        <v>1701020201030</v>
      </c>
      <c r="B197" s="117">
        <v>170102020103</v>
      </c>
      <c r="C197" s="118">
        <v>0</v>
      </c>
      <c r="D197" s="119" t="s">
        <v>948</v>
      </c>
    </row>
    <row r="198" spans="1:4" x14ac:dyDescent="0.25">
      <c r="A198" s="116" t="str">
        <f t="shared" si="3"/>
        <v>1701020201040</v>
      </c>
      <c r="B198" s="117">
        <v>170102020104</v>
      </c>
      <c r="C198" s="118">
        <v>0</v>
      </c>
      <c r="D198" s="119" t="s">
        <v>949</v>
      </c>
    </row>
    <row r="199" spans="1:4" x14ac:dyDescent="0.25">
      <c r="A199" s="116" t="str">
        <f t="shared" si="3"/>
        <v>1701020205010.4</v>
      </c>
      <c r="B199" s="117">
        <v>170102020501</v>
      </c>
      <c r="C199" s="118">
        <v>0.4</v>
      </c>
      <c r="D199" s="119" t="s">
        <v>950</v>
      </c>
    </row>
    <row r="200" spans="1:4" x14ac:dyDescent="0.25">
      <c r="A200" s="116" t="str">
        <f t="shared" si="3"/>
        <v>1701020205020.55</v>
      </c>
      <c r="B200" s="117">
        <v>170102020502</v>
      </c>
      <c r="C200" s="118">
        <v>0.55000000000000004</v>
      </c>
      <c r="D200" s="119" t="s">
        <v>951</v>
      </c>
    </row>
    <row r="201" spans="1:4" x14ac:dyDescent="0.25">
      <c r="A201" s="116" t="str">
        <f t="shared" si="3"/>
        <v>1701020205030.4</v>
      </c>
      <c r="B201" s="117">
        <v>170102020503</v>
      </c>
      <c r="C201" s="118">
        <v>0.4</v>
      </c>
      <c r="D201" s="119" t="s">
        <v>952</v>
      </c>
    </row>
    <row r="202" spans="1:4" x14ac:dyDescent="0.25">
      <c r="A202" s="116" t="str">
        <f t="shared" si="3"/>
        <v>1701020205040.4</v>
      </c>
      <c r="B202" s="117">
        <v>170102020504</v>
      </c>
      <c r="C202" s="118">
        <v>0.4</v>
      </c>
      <c r="D202" s="119" t="s">
        <v>953</v>
      </c>
    </row>
    <row r="203" spans="1:4" x14ac:dyDescent="0.25">
      <c r="A203" s="116" t="str">
        <f t="shared" si="3"/>
        <v>1701020205050.25</v>
      </c>
      <c r="B203" s="117">
        <v>170102020505</v>
      </c>
      <c r="C203" s="118">
        <v>0.25</v>
      </c>
      <c r="D203" s="119" t="s">
        <v>954</v>
      </c>
    </row>
    <row r="204" spans="1:4" x14ac:dyDescent="0.25">
      <c r="A204" s="116" t="str">
        <f t="shared" si="3"/>
        <v>1701020205060.3</v>
      </c>
      <c r="B204" s="117">
        <v>170102020506</v>
      </c>
      <c r="C204" s="118">
        <v>0.3</v>
      </c>
      <c r="D204" s="119" t="s">
        <v>955</v>
      </c>
    </row>
    <row r="205" spans="1:4" x14ac:dyDescent="0.25">
      <c r="A205" s="116" t="str">
        <f t="shared" si="3"/>
        <v>1701020205070.25</v>
      </c>
      <c r="B205" s="117">
        <v>170102020507</v>
      </c>
      <c r="C205" s="118">
        <v>0.25</v>
      </c>
      <c r="D205" s="119" t="s">
        <v>517</v>
      </c>
    </row>
    <row r="206" spans="1:4" x14ac:dyDescent="0.25">
      <c r="A206" s="116" t="str">
        <f t="shared" si="3"/>
        <v>1701020205080.5</v>
      </c>
      <c r="B206" s="117">
        <v>170102020508</v>
      </c>
      <c r="C206" s="118">
        <v>0.5</v>
      </c>
      <c r="D206" s="119" t="s">
        <v>550</v>
      </c>
    </row>
    <row r="207" spans="1:4" x14ac:dyDescent="0.25">
      <c r="A207" s="116" t="str">
        <f t="shared" si="3"/>
        <v>1701020205090.5</v>
      </c>
      <c r="B207" s="117">
        <v>170102020509</v>
      </c>
      <c r="C207" s="118">
        <v>0.5</v>
      </c>
      <c r="D207" s="119" t="s">
        <v>551</v>
      </c>
    </row>
    <row r="208" spans="1:4" x14ac:dyDescent="0.25">
      <c r="A208" s="116" t="str">
        <f t="shared" si="3"/>
        <v>1701020208010.4</v>
      </c>
      <c r="B208" s="117">
        <v>170102020801</v>
      </c>
      <c r="C208" s="118">
        <v>0.4</v>
      </c>
      <c r="D208" s="119" t="s">
        <v>956</v>
      </c>
    </row>
    <row r="209" spans="1:4" x14ac:dyDescent="0.25">
      <c r="A209" s="116" t="str">
        <f t="shared" si="3"/>
        <v>1701020402010.25</v>
      </c>
      <c r="B209" s="117">
        <v>170102040201</v>
      </c>
      <c r="C209" s="118">
        <v>0.25</v>
      </c>
      <c r="D209" s="119" t="s">
        <v>957</v>
      </c>
    </row>
    <row r="210" spans="1:4" x14ac:dyDescent="0.25">
      <c r="A210" s="116" t="str">
        <f t="shared" si="3"/>
        <v>1701020408011</v>
      </c>
      <c r="B210" s="117">
        <v>170102040801</v>
      </c>
      <c r="C210" s="118">
        <v>1</v>
      </c>
      <c r="D210" s="119" t="s">
        <v>958</v>
      </c>
    </row>
    <row r="211" spans="1:4" x14ac:dyDescent="0.25">
      <c r="A211" s="116" t="str">
        <f t="shared" si="3"/>
        <v>1701020408020.25</v>
      </c>
      <c r="B211" s="117">
        <v>170102040802</v>
      </c>
      <c r="C211" s="118">
        <v>0.25</v>
      </c>
      <c r="D211" s="119" t="s">
        <v>715</v>
      </c>
    </row>
    <row r="212" spans="1:4" x14ac:dyDescent="0.25">
      <c r="A212" s="116" t="str">
        <f t="shared" si="3"/>
        <v>1701020408030.25</v>
      </c>
      <c r="B212" s="117">
        <v>170102040803</v>
      </c>
      <c r="C212" s="118">
        <v>0.25</v>
      </c>
      <c r="D212" s="119" t="s">
        <v>959</v>
      </c>
    </row>
    <row r="213" spans="1:4" x14ac:dyDescent="0.25">
      <c r="A213" s="116" t="str">
        <f t="shared" si="3"/>
        <v>1701030200010.2</v>
      </c>
      <c r="B213" s="117">
        <v>170103020001</v>
      </c>
      <c r="C213" s="118">
        <v>0.2</v>
      </c>
      <c r="D213" s="119" t="s">
        <v>960</v>
      </c>
    </row>
    <row r="214" spans="1:4" x14ac:dyDescent="0.25">
      <c r="A214" s="116" t="str">
        <f t="shared" si="3"/>
        <v>1701030200020.6</v>
      </c>
      <c r="B214" s="117">
        <v>170103020002</v>
      </c>
      <c r="C214" s="118">
        <v>0.6</v>
      </c>
      <c r="D214" s="119" t="s">
        <v>961</v>
      </c>
    </row>
    <row r="215" spans="1:4" x14ac:dyDescent="0.25">
      <c r="A215" s="116" t="str">
        <f t="shared" si="3"/>
        <v>1701030200030.75</v>
      </c>
      <c r="B215" s="117">
        <v>170103020003</v>
      </c>
      <c r="C215" s="118">
        <v>0.75</v>
      </c>
      <c r="D215" s="119" t="s">
        <v>962</v>
      </c>
    </row>
    <row r="216" spans="1:4" x14ac:dyDescent="0.25">
      <c r="A216" s="116" t="str">
        <f t="shared" si="3"/>
        <v>1701030200040</v>
      </c>
      <c r="B216" s="117">
        <v>170103020004</v>
      </c>
      <c r="C216" s="118">
        <v>0</v>
      </c>
      <c r="D216" s="119" t="s">
        <v>963</v>
      </c>
    </row>
    <row r="217" spans="1:4" x14ac:dyDescent="0.25">
      <c r="A217" s="116" t="str">
        <f t="shared" si="3"/>
        <v>1701030200050.6</v>
      </c>
      <c r="B217" s="117">
        <v>170103020005</v>
      </c>
      <c r="C217" s="118">
        <v>0.6</v>
      </c>
      <c r="D217" s="119" t="s">
        <v>964</v>
      </c>
    </row>
    <row r="218" spans="1:4" x14ac:dyDescent="0.25">
      <c r="A218" s="116" t="str">
        <f t="shared" si="3"/>
        <v>1701030200060.25</v>
      </c>
      <c r="B218" s="117">
        <v>170103020006</v>
      </c>
      <c r="C218" s="118">
        <f>10%+15%</f>
        <v>0.25</v>
      </c>
      <c r="D218" s="119" t="s">
        <v>965</v>
      </c>
    </row>
    <row r="219" spans="1:4" x14ac:dyDescent="0.25">
      <c r="A219" s="116" t="str">
        <f t="shared" si="3"/>
        <v>1701030200070.6</v>
      </c>
      <c r="B219" s="117">
        <v>170103020007</v>
      </c>
      <c r="C219" s="118">
        <v>0.6</v>
      </c>
      <c r="D219" s="119" t="s">
        <v>966</v>
      </c>
    </row>
    <row r="220" spans="1:4" x14ac:dyDescent="0.25">
      <c r="A220" s="116" t="str">
        <f t="shared" si="3"/>
        <v>1701030200080.4</v>
      </c>
      <c r="B220" s="117">
        <v>170103020008</v>
      </c>
      <c r="C220" s="118">
        <v>0.4</v>
      </c>
      <c r="D220" s="119" t="s">
        <v>967</v>
      </c>
    </row>
    <row r="221" spans="1:4" x14ac:dyDescent="0.25">
      <c r="A221" s="116" t="str">
        <f t="shared" si="3"/>
        <v>1701030200090.5</v>
      </c>
      <c r="B221" s="117">
        <v>170103020009</v>
      </c>
      <c r="C221" s="118">
        <v>0.5</v>
      </c>
      <c r="D221" s="119" t="s">
        <v>968</v>
      </c>
    </row>
    <row r="222" spans="1:4" x14ac:dyDescent="0.25">
      <c r="A222" s="116" t="str">
        <f t="shared" si="3"/>
        <v>1701030200101</v>
      </c>
      <c r="B222" s="117">
        <v>170103020010</v>
      </c>
      <c r="C222" s="118">
        <v>1</v>
      </c>
      <c r="D222" s="119" t="s">
        <v>969</v>
      </c>
    </row>
    <row r="223" spans="1:4" x14ac:dyDescent="0.25">
      <c r="A223" s="116" t="str">
        <f t="shared" si="3"/>
        <v>1701030200110.5</v>
      </c>
      <c r="B223" s="117">
        <v>170103020011</v>
      </c>
      <c r="C223" s="118">
        <v>0.5</v>
      </c>
      <c r="D223" s="119" t="s">
        <v>970</v>
      </c>
    </row>
    <row r="224" spans="1:4" x14ac:dyDescent="0.25">
      <c r="A224" s="116" t="str">
        <f t="shared" si="3"/>
        <v>1701030200120.75</v>
      </c>
      <c r="B224" s="117">
        <v>170103020012</v>
      </c>
      <c r="C224" s="118">
        <v>0.75</v>
      </c>
      <c r="D224" s="119" t="s">
        <v>971</v>
      </c>
    </row>
    <row r="225" spans="1:4" x14ac:dyDescent="0.25">
      <c r="A225" s="116" t="str">
        <f t="shared" si="3"/>
        <v>1701030200130.7</v>
      </c>
      <c r="B225" s="117">
        <v>170103020013</v>
      </c>
      <c r="C225" s="118">
        <v>0.7</v>
      </c>
      <c r="D225" s="119" t="s">
        <v>972</v>
      </c>
    </row>
    <row r="226" spans="1:4" x14ac:dyDescent="0.25">
      <c r="A226" s="116" t="str">
        <f t="shared" si="3"/>
        <v>1701030200140.4</v>
      </c>
      <c r="B226" s="117">
        <v>170103020014</v>
      </c>
      <c r="C226" s="118">
        <v>0.4</v>
      </c>
      <c r="D226" s="119" t="s">
        <v>973</v>
      </c>
    </row>
    <row r="227" spans="1:4" x14ac:dyDescent="0.25">
      <c r="A227" s="116" t="str">
        <f t="shared" si="3"/>
        <v>1701030200150.7</v>
      </c>
      <c r="B227" s="117">
        <v>170103020015</v>
      </c>
      <c r="C227" s="118">
        <f>50%+20%</f>
        <v>0.7</v>
      </c>
      <c r="D227" s="119" t="s">
        <v>615</v>
      </c>
    </row>
    <row r="228" spans="1:4" x14ac:dyDescent="0.25">
      <c r="A228" s="116" t="str">
        <f t="shared" si="3"/>
        <v>1701030200160.65</v>
      </c>
      <c r="B228" s="117">
        <v>170103020016</v>
      </c>
      <c r="C228" s="118">
        <f>50%+15%</f>
        <v>0.65</v>
      </c>
      <c r="D228" s="119" t="s">
        <v>974</v>
      </c>
    </row>
    <row r="229" spans="1:4" x14ac:dyDescent="0.25">
      <c r="A229" s="116" t="str">
        <f t="shared" si="3"/>
        <v>1701030200170.7</v>
      </c>
      <c r="B229" s="117">
        <v>170103020017</v>
      </c>
      <c r="C229" s="118">
        <f>30%+30%+10%</f>
        <v>0.7</v>
      </c>
      <c r="D229" s="119" t="s">
        <v>975</v>
      </c>
    </row>
    <row r="230" spans="1:4" x14ac:dyDescent="0.25">
      <c r="A230" s="116" t="str">
        <f t="shared" si="3"/>
        <v>1701030200180.6</v>
      </c>
      <c r="B230" s="117">
        <v>170103020018</v>
      </c>
      <c r="C230" s="118">
        <v>0.6</v>
      </c>
      <c r="D230" s="119" t="s">
        <v>976</v>
      </c>
    </row>
    <row r="231" spans="1:4" x14ac:dyDescent="0.25">
      <c r="A231" s="116" t="str">
        <f t="shared" si="3"/>
        <v>1701030200190.3</v>
      </c>
      <c r="B231" s="117">
        <v>170103020019</v>
      </c>
      <c r="C231" s="118">
        <v>0.3</v>
      </c>
      <c r="D231" s="119" t="s">
        <v>977</v>
      </c>
    </row>
    <row r="232" spans="1:4" x14ac:dyDescent="0.25">
      <c r="A232" s="116" t="str">
        <f t="shared" si="3"/>
        <v>1701030200200.6</v>
      </c>
      <c r="B232" s="117">
        <v>170103020020</v>
      </c>
      <c r="C232" s="118">
        <v>0.6</v>
      </c>
      <c r="D232" s="119" t="s">
        <v>978</v>
      </c>
    </row>
    <row r="233" spans="1:4" x14ac:dyDescent="0.25">
      <c r="A233" s="116" t="str">
        <f t="shared" si="3"/>
        <v>1701030200210.5</v>
      </c>
      <c r="B233" s="117">
        <v>170103020021</v>
      </c>
      <c r="C233" s="118">
        <v>0.5</v>
      </c>
      <c r="D233" s="119" t="s">
        <v>979</v>
      </c>
    </row>
    <row r="234" spans="1:4" x14ac:dyDescent="0.25">
      <c r="A234" s="116" t="str">
        <f t="shared" si="3"/>
        <v>1701030200220.3</v>
      </c>
      <c r="B234" s="117">
        <v>170103020022</v>
      </c>
      <c r="C234" s="118">
        <f>10%+20%</f>
        <v>0.30000000000000004</v>
      </c>
      <c r="D234" s="119" t="s">
        <v>980</v>
      </c>
    </row>
    <row r="235" spans="1:4" x14ac:dyDescent="0.25">
      <c r="A235" s="116" t="str">
        <f t="shared" si="3"/>
        <v>1701030200230.7</v>
      </c>
      <c r="B235" s="117">
        <v>170103020023</v>
      </c>
      <c r="C235" s="118">
        <v>0.7</v>
      </c>
      <c r="D235" s="119" t="s">
        <v>981</v>
      </c>
    </row>
    <row r="236" spans="1:4" x14ac:dyDescent="0.25">
      <c r="A236" s="116" t="str">
        <f t="shared" si="3"/>
        <v>1701030200240.5</v>
      </c>
      <c r="B236" s="117">
        <v>170103020024</v>
      </c>
      <c r="C236" s="118">
        <v>0.5</v>
      </c>
      <c r="D236" s="119" t="s">
        <v>810</v>
      </c>
    </row>
    <row r="237" spans="1:4" x14ac:dyDescent="0.25">
      <c r="A237" s="116" t="str">
        <f t="shared" si="3"/>
        <v>1701030200250.4</v>
      </c>
      <c r="B237" s="117">
        <v>170103020025</v>
      </c>
      <c r="C237" s="118">
        <v>0.4</v>
      </c>
      <c r="D237" s="119" t="s">
        <v>982</v>
      </c>
    </row>
    <row r="238" spans="1:4" x14ac:dyDescent="0.25">
      <c r="A238" s="116" t="str">
        <f t="shared" si="3"/>
        <v>1701030200260.5</v>
      </c>
      <c r="B238" s="117">
        <v>170103020026</v>
      </c>
      <c r="C238" s="118">
        <v>0.5</v>
      </c>
      <c r="D238" s="119" t="s">
        <v>983</v>
      </c>
    </row>
    <row r="239" spans="1:4" x14ac:dyDescent="0.25">
      <c r="A239" s="116" t="str">
        <f t="shared" si="3"/>
        <v>1701030200270.6</v>
      </c>
      <c r="B239" s="117">
        <v>170103020027</v>
      </c>
      <c r="C239" s="118">
        <v>0.6</v>
      </c>
      <c r="D239" s="119" t="s">
        <v>646</v>
      </c>
    </row>
    <row r="240" spans="1:4" x14ac:dyDescent="0.25">
      <c r="A240" s="116" t="str">
        <f t="shared" si="3"/>
        <v>1701030200280.75</v>
      </c>
      <c r="B240" s="117">
        <v>170103020028</v>
      </c>
      <c r="C240" s="118">
        <v>0.75</v>
      </c>
      <c r="D240" s="119" t="s">
        <v>984</v>
      </c>
    </row>
    <row r="241" spans="1:4" x14ac:dyDescent="0.25">
      <c r="A241" s="116" t="str">
        <f t="shared" si="3"/>
        <v>1701030200290.5</v>
      </c>
      <c r="B241" s="117">
        <v>170103020029</v>
      </c>
      <c r="C241" s="118">
        <v>0.5</v>
      </c>
      <c r="D241" s="119" t="s">
        <v>985</v>
      </c>
    </row>
    <row r="242" spans="1:4" x14ac:dyDescent="0.25">
      <c r="A242" s="116" t="str">
        <f t="shared" si="3"/>
        <v>1701030200300.6</v>
      </c>
      <c r="B242" s="117">
        <v>170103020030</v>
      </c>
      <c r="C242" s="118">
        <v>0.6</v>
      </c>
      <c r="D242" s="119" t="s">
        <v>986</v>
      </c>
    </row>
    <row r="243" spans="1:4" x14ac:dyDescent="0.25">
      <c r="A243" s="116" t="str">
        <f t="shared" si="3"/>
        <v>1701030200310.65</v>
      </c>
      <c r="B243" s="117">
        <v>170103020031</v>
      </c>
      <c r="C243" s="118">
        <v>0.65</v>
      </c>
      <c r="D243" s="119" t="s">
        <v>987</v>
      </c>
    </row>
    <row r="244" spans="1:4" x14ac:dyDescent="0.25">
      <c r="A244" s="116" t="str">
        <f t="shared" si="3"/>
        <v>1701030200320.75</v>
      </c>
      <c r="B244" s="117">
        <v>170103020032</v>
      </c>
      <c r="C244" s="118">
        <v>0.75</v>
      </c>
      <c r="D244" s="119" t="s">
        <v>988</v>
      </c>
    </row>
    <row r="245" spans="1:4" x14ac:dyDescent="0.25">
      <c r="A245" s="116" t="str">
        <f t="shared" si="3"/>
        <v>1701030200330.75</v>
      </c>
      <c r="B245" s="117">
        <v>170103020033</v>
      </c>
      <c r="C245" s="118">
        <f>40%+35%</f>
        <v>0.75</v>
      </c>
      <c r="D245" s="119" t="s">
        <v>989</v>
      </c>
    </row>
    <row r="246" spans="1:4" x14ac:dyDescent="0.25">
      <c r="A246" s="116" t="str">
        <f t="shared" si="3"/>
        <v>1701030200340.5</v>
      </c>
      <c r="B246" s="117">
        <v>170103020034</v>
      </c>
      <c r="C246" s="118">
        <v>0.5</v>
      </c>
      <c r="D246" s="119" t="s">
        <v>990</v>
      </c>
    </row>
    <row r="247" spans="1:4" x14ac:dyDescent="0.25">
      <c r="A247" s="116" t="str">
        <f t="shared" si="3"/>
        <v>1701030200350.25</v>
      </c>
      <c r="B247" s="117">
        <v>170103020035</v>
      </c>
      <c r="C247" s="118">
        <f>20%+5%</f>
        <v>0.25</v>
      </c>
      <c r="D247" s="119" t="s">
        <v>991</v>
      </c>
    </row>
    <row r="248" spans="1:4" x14ac:dyDescent="0.25">
      <c r="A248" s="116" t="str">
        <f t="shared" si="3"/>
        <v>1701030200360</v>
      </c>
      <c r="B248" s="117">
        <v>170103020036</v>
      </c>
      <c r="C248" s="118">
        <v>0</v>
      </c>
      <c r="D248" s="119" t="s">
        <v>992</v>
      </c>
    </row>
    <row r="249" spans="1:4" x14ac:dyDescent="0.25">
      <c r="A249" s="116" t="str">
        <f t="shared" ref="A249:A312" si="4">CONCATENATE(B249,C249)</f>
        <v>1701030200370.75</v>
      </c>
      <c r="B249" s="117">
        <v>170103020037</v>
      </c>
      <c r="C249" s="118">
        <v>0.75</v>
      </c>
      <c r="D249" s="119" t="s">
        <v>993</v>
      </c>
    </row>
    <row r="250" spans="1:4" x14ac:dyDescent="0.25">
      <c r="A250" s="116" t="str">
        <f t="shared" si="4"/>
        <v>1701030200380.35</v>
      </c>
      <c r="B250" s="117">
        <v>170103020038</v>
      </c>
      <c r="C250" s="118">
        <f>20%+15%</f>
        <v>0.35</v>
      </c>
      <c r="D250" s="119" t="s">
        <v>994</v>
      </c>
    </row>
    <row r="251" spans="1:4" x14ac:dyDescent="0.25">
      <c r="A251" s="116" t="str">
        <f t="shared" si="4"/>
        <v>1701030200390.75</v>
      </c>
      <c r="B251" s="117">
        <v>170103020039</v>
      </c>
      <c r="C251" s="118">
        <v>0.75</v>
      </c>
      <c r="D251" s="119" t="s">
        <v>995</v>
      </c>
    </row>
    <row r="252" spans="1:4" x14ac:dyDescent="0.25">
      <c r="A252" s="116" t="str">
        <f t="shared" si="4"/>
        <v>1701030200400.3</v>
      </c>
      <c r="B252" s="117">
        <v>170103020040</v>
      </c>
      <c r="C252" s="118">
        <v>0.3</v>
      </c>
      <c r="D252" s="119" t="s">
        <v>592</v>
      </c>
    </row>
    <row r="253" spans="1:4" x14ac:dyDescent="0.25">
      <c r="A253" s="116" t="str">
        <f t="shared" si="4"/>
        <v>1701030200410.6</v>
      </c>
      <c r="B253" s="117">
        <v>170103020041</v>
      </c>
      <c r="C253" s="118">
        <v>0.6</v>
      </c>
      <c r="D253" s="119" t="s">
        <v>996</v>
      </c>
    </row>
    <row r="254" spans="1:4" x14ac:dyDescent="0.25">
      <c r="A254" s="116" t="str">
        <f t="shared" si="4"/>
        <v>1701030200420.2</v>
      </c>
      <c r="B254" s="117">
        <v>170103020042</v>
      </c>
      <c r="C254" s="118">
        <v>0.2</v>
      </c>
      <c r="D254" s="119" t="s">
        <v>701</v>
      </c>
    </row>
    <row r="255" spans="1:4" x14ac:dyDescent="0.25">
      <c r="A255" s="116" t="str">
        <f t="shared" si="4"/>
        <v>1701030200430.5</v>
      </c>
      <c r="B255" s="117">
        <v>170103020043</v>
      </c>
      <c r="C255" s="118">
        <v>0.5</v>
      </c>
      <c r="D255" s="119" t="s">
        <v>724</v>
      </c>
    </row>
    <row r="256" spans="1:4" x14ac:dyDescent="0.25">
      <c r="A256" s="116" t="str">
        <f t="shared" si="4"/>
        <v>1701030200440.5</v>
      </c>
      <c r="B256" s="117">
        <v>170103020044</v>
      </c>
      <c r="C256" s="118">
        <v>0.5</v>
      </c>
      <c r="D256" s="119" t="s">
        <v>997</v>
      </c>
    </row>
    <row r="257" spans="1:4" x14ac:dyDescent="0.25">
      <c r="A257" s="116" t="str">
        <f t="shared" si="4"/>
        <v>1701030200450.6</v>
      </c>
      <c r="B257" s="117">
        <v>170103020045</v>
      </c>
      <c r="C257" s="118">
        <v>0.6</v>
      </c>
      <c r="D257" s="119" t="s">
        <v>998</v>
      </c>
    </row>
    <row r="258" spans="1:4" x14ac:dyDescent="0.25">
      <c r="A258" s="116" t="str">
        <f t="shared" si="4"/>
        <v>1701030200460.6</v>
      </c>
      <c r="B258" s="117">
        <v>170103020046</v>
      </c>
      <c r="C258" s="118">
        <v>0.6</v>
      </c>
      <c r="D258" s="119" t="s">
        <v>999</v>
      </c>
    </row>
    <row r="259" spans="1:4" x14ac:dyDescent="0.25">
      <c r="A259" s="116" t="str">
        <f t="shared" si="4"/>
        <v>1701030200470.6</v>
      </c>
      <c r="B259" s="117">
        <v>170103020047</v>
      </c>
      <c r="C259" s="118">
        <v>0.6</v>
      </c>
      <c r="D259" s="119" t="s">
        <v>1000</v>
      </c>
    </row>
    <row r="260" spans="1:4" x14ac:dyDescent="0.25">
      <c r="A260" s="116" t="str">
        <f t="shared" si="4"/>
        <v>1701030200480.6</v>
      </c>
      <c r="B260" s="117">
        <v>170103020048</v>
      </c>
      <c r="C260" s="118">
        <v>0.6</v>
      </c>
      <c r="D260" s="119" t="s">
        <v>1001</v>
      </c>
    </row>
    <row r="261" spans="1:4" x14ac:dyDescent="0.25">
      <c r="A261" s="116" t="str">
        <f t="shared" si="4"/>
        <v>1701030200490.7</v>
      </c>
      <c r="B261" s="117">
        <v>170103020049</v>
      </c>
      <c r="C261" s="118">
        <v>0.7</v>
      </c>
      <c r="D261" s="119" t="s">
        <v>1002</v>
      </c>
    </row>
    <row r="262" spans="1:4" x14ac:dyDescent="0.25">
      <c r="A262" s="116" t="str">
        <f t="shared" si="4"/>
        <v>1701030200500.75</v>
      </c>
      <c r="B262" s="117">
        <v>170103020050</v>
      </c>
      <c r="C262" s="118">
        <v>0.75</v>
      </c>
      <c r="D262" s="119" t="s">
        <v>1003</v>
      </c>
    </row>
    <row r="263" spans="1:4" x14ac:dyDescent="0.25">
      <c r="A263" s="116" t="str">
        <f t="shared" si="4"/>
        <v>1701030200510.75</v>
      </c>
      <c r="B263" s="117">
        <v>170103020051</v>
      </c>
      <c r="C263" s="118">
        <v>0.75</v>
      </c>
      <c r="D263" s="119" t="s">
        <v>1004</v>
      </c>
    </row>
    <row r="264" spans="1:4" x14ac:dyDescent="0.25">
      <c r="A264" s="116" t="str">
        <f t="shared" si="4"/>
        <v>1701030200520.6</v>
      </c>
      <c r="B264" s="117">
        <v>170103020052</v>
      </c>
      <c r="C264" s="118">
        <v>0.6</v>
      </c>
      <c r="D264" s="119" t="s">
        <v>1005</v>
      </c>
    </row>
    <row r="265" spans="1:4" x14ac:dyDescent="0.25">
      <c r="A265" s="116" t="str">
        <f t="shared" si="4"/>
        <v>1701030200530.6</v>
      </c>
      <c r="B265" s="117">
        <v>170103020053</v>
      </c>
      <c r="C265" s="118">
        <f>50%+10%</f>
        <v>0.6</v>
      </c>
      <c r="D265" s="119" t="s">
        <v>1006</v>
      </c>
    </row>
    <row r="266" spans="1:4" x14ac:dyDescent="0.25">
      <c r="A266" s="116" t="str">
        <f t="shared" si="4"/>
        <v>1701030200540.7</v>
      </c>
      <c r="B266" s="117">
        <v>170103020054</v>
      </c>
      <c r="C266" s="118">
        <v>0.7</v>
      </c>
      <c r="D266" s="119" t="s">
        <v>1007</v>
      </c>
    </row>
    <row r="267" spans="1:4" x14ac:dyDescent="0.25">
      <c r="A267" s="116" t="str">
        <f t="shared" si="4"/>
        <v>1701030200550.5</v>
      </c>
      <c r="B267" s="117">
        <v>170103020055</v>
      </c>
      <c r="C267" s="118">
        <f>20%+30%</f>
        <v>0.5</v>
      </c>
      <c r="D267" s="119" t="s">
        <v>1008</v>
      </c>
    </row>
    <row r="268" spans="1:4" x14ac:dyDescent="0.25">
      <c r="A268" s="116" t="str">
        <f t="shared" si="4"/>
        <v>1701030200560.3</v>
      </c>
      <c r="B268" s="117">
        <v>170103020056</v>
      </c>
      <c r="C268" s="118">
        <v>0.3</v>
      </c>
      <c r="D268" s="119" t="s">
        <v>1009</v>
      </c>
    </row>
    <row r="269" spans="1:4" x14ac:dyDescent="0.25">
      <c r="A269" s="116" t="str">
        <f t="shared" si="4"/>
        <v>1701030200570.5</v>
      </c>
      <c r="B269" s="117">
        <v>170103020057</v>
      </c>
      <c r="C269" s="118">
        <v>0.5</v>
      </c>
      <c r="D269" s="119" t="s">
        <v>1010</v>
      </c>
    </row>
    <row r="270" spans="1:4" x14ac:dyDescent="0.25">
      <c r="A270" s="116" t="str">
        <f t="shared" si="4"/>
        <v>1701030200580.4</v>
      </c>
      <c r="B270" s="117">
        <v>170103020058</v>
      </c>
      <c r="C270" s="118">
        <v>0.4</v>
      </c>
      <c r="D270" s="119" t="s">
        <v>1011</v>
      </c>
    </row>
    <row r="271" spans="1:4" x14ac:dyDescent="0.25">
      <c r="A271" s="116" t="str">
        <f t="shared" si="4"/>
        <v>1701030200590.6</v>
      </c>
      <c r="B271" s="117">
        <v>170103020059</v>
      </c>
      <c r="C271" s="118">
        <v>0.6</v>
      </c>
      <c r="D271" s="119" t="s">
        <v>1012</v>
      </c>
    </row>
    <row r="272" spans="1:4" x14ac:dyDescent="0.25">
      <c r="A272" s="116" t="str">
        <f t="shared" si="4"/>
        <v>1701030200600.3</v>
      </c>
      <c r="B272" s="117">
        <v>170103020060</v>
      </c>
      <c r="C272" s="118">
        <v>0.3</v>
      </c>
      <c r="D272" s="119" t="s">
        <v>1013</v>
      </c>
    </row>
    <row r="273" spans="1:4" x14ac:dyDescent="0.25">
      <c r="A273" s="116" t="str">
        <f t="shared" si="4"/>
        <v>1701030200610.3</v>
      </c>
      <c r="B273" s="117">
        <v>170103020061</v>
      </c>
      <c r="C273" s="118">
        <v>0.3</v>
      </c>
      <c r="D273" s="119" t="s">
        <v>1014</v>
      </c>
    </row>
    <row r="274" spans="1:4" x14ac:dyDescent="0.25">
      <c r="A274" s="116" t="str">
        <f t="shared" si="4"/>
        <v>1701030200620.2</v>
      </c>
      <c r="B274" s="117">
        <v>170103020062</v>
      </c>
      <c r="C274" s="118">
        <v>0.2</v>
      </c>
      <c r="D274" s="119" t="s">
        <v>1015</v>
      </c>
    </row>
    <row r="275" spans="1:4" x14ac:dyDescent="0.25">
      <c r="A275" s="116" t="str">
        <f t="shared" si="4"/>
        <v>1701030200630.75</v>
      </c>
      <c r="B275" s="117">
        <v>170103020063</v>
      </c>
      <c r="C275" s="118">
        <f>50%+25%</f>
        <v>0.75</v>
      </c>
      <c r="D275" s="119" t="s">
        <v>1016</v>
      </c>
    </row>
    <row r="276" spans="1:4" x14ac:dyDescent="0.25">
      <c r="A276" s="116" t="str">
        <f t="shared" si="4"/>
        <v>1701030200640.6</v>
      </c>
      <c r="B276" s="117">
        <v>170103020064</v>
      </c>
      <c r="C276" s="118">
        <v>0.6</v>
      </c>
      <c r="D276" s="119" t="s">
        <v>1017</v>
      </c>
    </row>
    <row r="277" spans="1:4" x14ac:dyDescent="0.25">
      <c r="A277" s="116" t="str">
        <f t="shared" si="4"/>
        <v>1701030200650.5</v>
      </c>
      <c r="B277" s="117">
        <v>170103020065</v>
      </c>
      <c r="C277" s="118">
        <v>0.5</v>
      </c>
      <c r="D277" s="119" t="s">
        <v>1018</v>
      </c>
    </row>
    <row r="278" spans="1:4" x14ac:dyDescent="0.25">
      <c r="A278" s="116" t="str">
        <f t="shared" si="4"/>
        <v>1701030200660.3</v>
      </c>
      <c r="B278" s="117">
        <v>170103020066</v>
      </c>
      <c r="C278" s="118">
        <v>0.3</v>
      </c>
      <c r="D278" s="119" t="s">
        <v>1019</v>
      </c>
    </row>
    <row r="279" spans="1:4" x14ac:dyDescent="0.25">
      <c r="A279" s="116" t="str">
        <f t="shared" si="4"/>
        <v>1701030200670.5</v>
      </c>
      <c r="B279" s="117">
        <v>170103020067</v>
      </c>
      <c r="C279" s="118">
        <v>0.5</v>
      </c>
      <c r="D279" s="119" t="s">
        <v>1020</v>
      </c>
    </row>
    <row r="280" spans="1:4" x14ac:dyDescent="0.25">
      <c r="A280" s="116" t="str">
        <f t="shared" si="4"/>
        <v>1701030201010.5</v>
      </c>
      <c r="B280" s="117">
        <v>170103020101</v>
      </c>
      <c r="C280" s="118">
        <v>0.5</v>
      </c>
      <c r="D280" s="119" t="s">
        <v>1021</v>
      </c>
    </row>
    <row r="281" spans="1:4" x14ac:dyDescent="0.25">
      <c r="A281" s="116" t="str">
        <f t="shared" si="4"/>
        <v>1701030201020.5</v>
      </c>
      <c r="B281" s="117">
        <v>170103020102</v>
      </c>
      <c r="C281" s="118">
        <v>0.5</v>
      </c>
      <c r="D281" s="119" t="s">
        <v>1022</v>
      </c>
    </row>
    <row r="282" spans="1:4" x14ac:dyDescent="0.25">
      <c r="A282" s="116" t="str">
        <f t="shared" si="4"/>
        <v>1702010100010.7</v>
      </c>
      <c r="B282" s="117">
        <v>170201010001</v>
      </c>
      <c r="C282" s="118">
        <v>0.7</v>
      </c>
      <c r="D282" s="119" t="s">
        <v>1023</v>
      </c>
    </row>
    <row r="283" spans="1:4" x14ac:dyDescent="0.25">
      <c r="A283" s="116" t="str">
        <f t="shared" si="4"/>
        <v>1702010100020</v>
      </c>
      <c r="B283" s="117">
        <v>170201010002</v>
      </c>
      <c r="C283" s="118">
        <v>0</v>
      </c>
      <c r="D283" s="119" t="s">
        <v>741</v>
      </c>
    </row>
    <row r="284" spans="1:4" x14ac:dyDescent="0.25">
      <c r="A284" s="116" t="str">
        <f t="shared" si="4"/>
        <v>1702010100031</v>
      </c>
      <c r="B284" s="117">
        <v>170201010003</v>
      </c>
      <c r="C284" s="118">
        <v>1</v>
      </c>
      <c r="D284" s="119" t="s">
        <v>1024</v>
      </c>
    </row>
    <row r="285" spans="1:4" x14ac:dyDescent="0.25">
      <c r="A285" s="116" t="str">
        <f t="shared" si="4"/>
        <v>1702010100040.5</v>
      </c>
      <c r="B285" s="117">
        <v>170201010004</v>
      </c>
      <c r="C285" s="118">
        <f>20%+30%</f>
        <v>0.5</v>
      </c>
      <c r="D285" s="119" t="s">
        <v>1025</v>
      </c>
    </row>
    <row r="286" spans="1:4" x14ac:dyDescent="0.25">
      <c r="A286" s="116" t="str">
        <f t="shared" si="4"/>
        <v>1702010100050.2</v>
      </c>
      <c r="B286" s="117">
        <v>170201010005</v>
      </c>
      <c r="C286" s="118">
        <v>0.2</v>
      </c>
      <c r="D286" s="119" t="s">
        <v>1026</v>
      </c>
    </row>
    <row r="287" spans="1:4" x14ac:dyDescent="0.25">
      <c r="A287" s="116" t="str">
        <f t="shared" si="4"/>
        <v>1702010100060.5</v>
      </c>
      <c r="B287" s="117">
        <v>170201010006</v>
      </c>
      <c r="C287" s="118">
        <v>0.5</v>
      </c>
      <c r="D287" s="119" t="s">
        <v>1027</v>
      </c>
    </row>
    <row r="288" spans="1:4" x14ac:dyDescent="0.25">
      <c r="A288" s="116" t="str">
        <f t="shared" si="4"/>
        <v>1702010101010.3</v>
      </c>
      <c r="B288" s="117">
        <v>170201010101</v>
      </c>
      <c r="C288" s="118">
        <v>0.3</v>
      </c>
      <c r="D288" s="119" t="s">
        <v>1028</v>
      </c>
    </row>
    <row r="289" spans="1:4" x14ac:dyDescent="0.25">
      <c r="A289" s="116" t="str">
        <f t="shared" si="4"/>
        <v>1702010101020.2</v>
      </c>
      <c r="B289" s="117">
        <v>170201010102</v>
      </c>
      <c r="C289" s="118">
        <v>0.2</v>
      </c>
      <c r="D289" s="119" t="s">
        <v>1029</v>
      </c>
    </row>
    <row r="290" spans="1:4" x14ac:dyDescent="0.25">
      <c r="A290" s="116" t="str">
        <f t="shared" si="4"/>
        <v>1702010101030</v>
      </c>
      <c r="B290" s="117">
        <v>170201010103</v>
      </c>
      <c r="C290" s="118">
        <v>0</v>
      </c>
      <c r="D290" s="119" t="s">
        <v>1030</v>
      </c>
    </row>
    <row r="291" spans="1:4" x14ac:dyDescent="0.25">
      <c r="A291" s="116" t="str">
        <f t="shared" si="4"/>
        <v>1702010105010.25</v>
      </c>
      <c r="B291" s="117">
        <v>170201010501</v>
      </c>
      <c r="C291" s="118">
        <v>0.25</v>
      </c>
      <c r="D291" s="119" t="s">
        <v>1031</v>
      </c>
    </row>
    <row r="292" spans="1:4" x14ac:dyDescent="0.25">
      <c r="A292" s="116" t="str">
        <f t="shared" si="4"/>
        <v>1702010105020.25</v>
      </c>
      <c r="B292" s="117">
        <v>170201010502</v>
      </c>
      <c r="C292" s="118">
        <v>0.25</v>
      </c>
      <c r="D292" s="119" t="s">
        <v>1032</v>
      </c>
    </row>
    <row r="293" spans="1:4" x14ac:dyDescent="0.25">
      <c r="A293" s="116" t="str">
        <f t="shared" si="4"/>
        <v>1702010107010.4</v>
      </c>
      <c r="B293" s="117">
        <v>170201010701</v>
      </c>
      <c r="C293" s="118">
        <v>0.4</v>
      </c>
      <c r="D293" s="119" t="s">
        <v>1033</v>
      </c>
    </row>
    <row r="294" spans="1:4" x14ac:dyDescent="0.25">
      <c r="A294" s="116" t="str">
        <f t="shared" si="4"/>
        <v>1702010107020.4</v>
      </c>
      <c r="B294" s="117">
        <v>170201010702</v>
      </c>
      <c r="C294" s="118">
        <v>0.4</v>
      </c>
      <c r="D294" s="119" t="s">
        <v>1034</v>
      </c>
    </row>
    <row r="295" spans="1:4" x14ac:dyDescent="0.25">
      <c r="A295" s="116" t="str">
        <f t="shared" si="4"/>
        <v>1702010107030.4</v>
      </c>
      <c r="B295" s="117">
        <v>170201010703</v>
      </c>
      <c r="C295" s="118">
        <v>0.4</v>
      </c>
      <c r="D295" s="119" t="s">
        <v>1035</v>
      </c>
    </row>
    <row r="296" spans="1:4" x14ac:dyDescent="0.25">
      <c r="A296" s="116" t="str">
        <f t="shared" si="4"/>
        <v>1702010107040.4</v>
      </c>
      <c r="B296" s="117">
        <v>170201010704</v>
      </c>
      <c r="C296" s="118">
        <v>0.4</v>
      </c>
      <c r="D296" s="119" t="s">
        <v>1036</v>
      </c>
    </row>
    <row r="297" spans="1:4" x14ac:dyDescent="0.25">
      <c r="A297" s="116" t="str">
        <f t="shared" si="4"/>
        <v>1702010107050.4</v>
      </c>
      <c r="B297" s="117">
        <v>170201010705</v>
      </c>
      <c r="C297" s="118">
        <v>0.4</v>
      </c>
      <c r="D297" s="119" t="s">
        <v>1037</v>
      </c>
    </row>
    <row r="298" spans="1:4" x14ac:dyDescent="0.25">
      <c r="A298" s="116" t="str">
        <f t="shared" si="4"/>
        <v>1702010107060.4</v>
      </c>
      <c r="B298" s="117">
        <v>170201010706</v>
      </c>
      <c r="C298" s="118">
        <v>0.4</v>
      </c>
      <c r="D298" s="119" t="s">
        <v>1038</v>
      </c>
    </row>
    <row r="299" spans="1:4" x14ac:dyDescent="0.25">
      <c r="A299" s="116" t="str">
        <f t="shared" si="4"/>
        <v>1702010107070.4</v>
      </c>
      <c r="B299" s="117">
        <v>170201010707</v>
      </c>
      <c r="C299" s="118">
        <v>0.4</v>
      </c>
      <c r="D299" s="119" t="s">
        <v>1039</v>
      </c>
    </row>
    <row r="300" spans="1:4" x14ac:dyDescent="0.25">
      <c r="A300" s="116" t="str">
        <f t="shared" si="4"/>
        <v>1702010107080.4</v>
      </c>
      <c r="B300" s="117">
        <v>170201010708</v>
      </c>
      <c r="C300" s="118">
        <v>0.4</v>
      </c>
      <c r="D300" s="119" t="s">
        <v>1040</v>
      </c>
    </row>
    <row r="301" spans="1:4" x14ac:dyDescent="0.25">
      <c r="A301" s="116" t="str">
        <f t="shared" si="4"/>
        <v>1702010107090.4</v>
      </c>
      <c r="B301" s="117">
        <v>170201010709</v>
      </c>
      <c r="C301" s="118">
        <v>0.4</v>
      </c>
      <c r="D301" s="119" t="s">
        <v>1041</v>
      </c>
    </row>
    <row r="302" spans="1:4" x14ac:dyDescent="0.25">
      <c r="A302" s="116" t="str">
        <f t="shared" si="4"/>
        <v>1702010107100.25</v>
      </c>
      <c r="B302" s="117">
        <v>170201010710</v>
      </c>
      <c r="C302" s="118">
        <v>0.25</v>
      </c>
      <c r="D302" s="119" t="s">
        <v>1042</v>
      </c>
    </row>
    <row r="303" spans="1:4" x14ac:dyDescent="0.25">
      <c r="A303" s="116" t="str">
        <f t="shared" si="4"/>
        <v>1702010108010.25</v>
      </c>
      <c r="B303" s="117">
        <v>170201010801</v>
      </c>
      <c r="C303" s="118">
        <v>0.25</v>
      </c>
      <c r="D303" s="119" t="s">
        <v>1043</v>
      </c>
    </row>
    <row r="304" spans="1:4" x14ac:dyDescent="0.25">
      <c r="A304" s="116" t="str">
        <f t="shared" si="4"/>
        <v>1702010108020.4</v>
      </c>
      <c r="B304" s="117">
        <v>170201010802</v>
      </c>
      <c r="C304" s="118">
        <v>0.4</v>
      </c>
      <c r="D304" s="119" t="s">
        <v>1044</v>
      </c>
    </row>
    <row r="305" spans="1:4" x14ac:dyDescent="0.25">
      <c r="A305" s="116" t="str">
        <f t="shared" si="4"/>
        <v>1702010108030.5</v>
      </c>
      <c r="B305" s="117">
        <v>170201010803</v>
      </c>
      <c r="C305" s="118">
        <f>40%+10%</f>
        <v>0.5</v>
      </c>
      <c r="D305" s="119" t="s">
        <v>561</v>
      </c>
    </row>
    <row r="306" spans="1:4" x14ac:dyDescent="0.25">
      <c r="A306" s="116" t="str">
        <f t="shared" si="4"/>
        <v>1702010108040.4</v>
      </c>
      <c r="B306" s="117">
        <v>170201010804</v>
      </c>
      <c r="C306" s="118">
        <v>0.4</v>
      </c>
      <c r="D306" s="119" t="s">
        <v>1045</v>
      </c>
    </row>
    <row r="307" spans="1:4" x14ac:dyDescent="0.25">
      <c r="A307" s="116" t="str">
        <f t="shared" si="4"/>
        <v>1702010108050.4</v>
      </c>
      <c r="B307" s="117">
        <v>170201010805</v>
      </c>
      <c r="C307" s="118">
        <v>0.4</v>
      </c>
      <c r="D307" s="119" t="s">
        <v>1046</v>
      </c>
    </row>
    <row r="308" spans="1:4" x14ac:dyDescent="0.25">
      <c r="A308" s="116" t="str">
        <f t="shared" si="4"/>
        <v>1702010108060.4</v>
      </c>
      <c r="B308" s="117">
        <v>170201010806</v>
      </c>
      <c r="C308" s="118">
        <v>0.4</v>
      </c>
      <c r="D308" s="119" t="s">
        <v>1047</v>
      </c>
    </row>
    <row r="309" spans="1:4" x14ac:dyDescent="0.25">
      <c r="A309" s="116" t="str">
        <f t="shared" si="4"/>
        <v>1702010108070.4</v>
      </c>
      <c r="B309" s="117">
        <v>170201010807</v>
      </c>
      <c r="C309" s="118">
        <v>0.4</v>
      </c>
      <c r="D309" s="119" t="s">
        <v>1048</v>
      </c>
    </row>
    <row r="310" spans="1:4" x14ac:dyDescent="0.25">
      <c r="A310" s="116" t="str">
        <f t="shared" si="4"/>
        <v>1702010108080.4</v>
      </c>
      <c r="B310" s="117">
        <v>170201010808</v>
      </c>
      <c r="C310" s="118">
        <v>0.4</v>
      </c>
      <c r="D310" s="119" t="s">
        <v>1049</v>
      </c>
    </row>
    <row r="311" spans="1:4" x14ac:dyDescent="0.25">
      <c r="A311" s="116" t="str">
        <f t="shared" si="4"/>
        <v>1702010108090.4</v>
      </c>
      <c r="B311" s="117">
        <v>170201010809</v>
      </c>
      <c r="C311" s="118">
        <v>0.4</v>
      </c>
      <c r="D311" s="119" t="s">
        <v>1050</v>
      </c>
    </row>
    <row r="312" spans="1:4" x14ac:dyDescent="0.25">
      <c r="A312" s="116" t="str">
        <f t="shared" si="4"/>
        <v>1702010108100.35</v>
      </c>
      <c r="B312" s="117">
        <v>170201010810</v>
      </c>
      <c r="C312" s="118">
        <v>0.35</v>
      </c>
      <c r="D312" s="119" t="s">
        <v>1051</v>
      </c>
    </row>
    <row r="313" spans="1:4" x14ac:dyDescent="0.25">
      <c r="A313" s="116" t="str">
        <f t="shared" ref="A313:A376" si="5">CONCATENATE(B313,C313)</f>
        <v>1702010108110.35</v>
      </c>
      <c r="B313" s="117">
        <v>170201010811</v>
      </c>
      <c r="C313" s="118">
        <v>0.35</v>
      </c>
      <c r="D313" s="119" t="s">
        <v>1052</v>
      </c>
    </row>
    <row r="314" spans="1:4" x14ac:dyDescent="0.25">
      <c r="A314" s="116" t="str">
        <f t="shared" si="5"/>
        <v>1702010108120.4</v>
      </c>
      <c r="B314" s="117">
        <v>170201010812</v>
      </c>
      <c r="C314" s="118">
        <v>0.4</v>
      </c>
      <c r="D314" s="119" t="s">
        <v>1053</v>
      </c>
    </row>
    <row r="315" spans="1:4" x14ac:dyDescent="0.25">
      <c r="A315" s="116" t="str">
        <f t="shared" si="5"/>
        <v>1702010108130.35</v>
      </c>
      <c r="B315" s="117">
        <v>170201010813</v>
      </c>
      <c r="C315" s="118">
        <v>0.35</v>
      </c>
      <c r="D315" s="119" t="s">
        <v>1054</v>
      </c>
    </row>
    <row r="316" spans="1:4" x14ac:dyDescent="0.25">
      <c r="A316" s="116" t="str">
        <f t="shared" si="5"/>
        <v>1702010108140.35</v>
      </c>
      <c r="B316" s="117">
        <v>170201010814</v>
      </c>
      <c r="C316" s="118">
        <v>0.35</v>
      </c>
      <c r="D316" s="119" t="s">
        <v>1055</v>
      </c>
    </row>
    <row r="317" spans="1:4" x14ac:dyDescent="0.25">
      <c r="A317" s="116" t="str">
        <f t="shared" si="5"/>
        <v>1702010108150.4</v>
      </c>
      <c r="B317" s="117">
        <v>170201010815</v>
      </c>
      <c r="C317" s="118">
        <v>0.4</v>
      </c>
      <c r="D317" s="119" t="s">
        <v>594</v>
      </c>
    </row>
    <row r="318" spans="1:4" x14ac:dyDescent="0.25">
      <c r="A318" s="116" t="str">
        <f t="shared" si="5"/>
        <v>1702010108160.4</v>
      </c>
      <c r="B318" s="117">
        <v>170201010816</v>
      </c>
      <c r="C318" s="118">
        <v>0.4</v>
      </c>
      <c r="D318" s="119" t="s">
        <v>526</v>
      </c>
    </row>
    <row r="319" spans="1:4" x14ac:dyDescent="0.25">
      <c r="A319" s="116" t="str">
        <f t="shared" si="5"/>
        <v>1702010108170.4</v>
      </c>
      <c r="B319" s="117">
        <v>170201010817</v>
      </c>
      <c r="C319" s="118">
        <v>0.4</v>
      </c>
      <c r="D319" s="119" t="s">
        <v>557</v>
      </c>
    </row>
    <row r="320" spans="1:4" x14ac:dyDescent="0.25">
      <c r="A320" s="116" t="str">
        <f t="shared" si="5"/>
        <v>1702010108180.35</v>
      </c>
      <c r="B320" s="117">
        <v>170201010818</v>
      </c>
      <c r="C320" s="118">
        <v>0.35</v>
      </c>
      <c r="D320" s="119" t="s">
        <v>559</v>
      </c>
    </row>
    <row r="321" spans="1:4" x14ac:dyDescent="0.25">
      <c r="A321" s="116" t="str">
        <f t="shared" si="5"/>
        <v>1702010108190.25</v>
      </c>
      <c r="B321" s="117">
        <v>170201010819</v>
      </c>
      <c r="C321" s="118">
        <v>0.25</v>
      </c>
      <c r="D321" s="119" t="s">
        <v>1056</v>
      </c>
    </row>
    <row r="322" spans="1:4" x14ac:dyDescent="0.25">
      <c r="A322" s="116" t="str">
        <f t="shared" si="5"/>
        <v>1702010108200.35</v>
      </c>
      <c r="B322" s="117">
        <v>170201010820</v>
      </c>
      <c r="C322" s="118">
        <v>0.35</v>
      </c>
      <c r="D322" s="119" t="s">
        <v>497</v>
      </c>
    </row>
    <row r="323" spans="1:4" x14ac:dyDescent="0.25">
      <c r="A323" s="116" t="str">
        <f t="shared" si="5"/>
        <v>1702010108210.35</v>
      </c>
      <c r="B323" s="117">
        <v>170201010821</v>
      </c>
      <c r="C323" s="118">
        <v>0.35</v>
      </c>
      <c r="D323" s="119" t="s">
        <v>1057</v>
      </c>
    </row>
    <row r="324" spans="1:4" x14ac:dyDescent="0.25">
      <c r="A324" s="116" t="str">
        <f t="shared" si="5"/>
        <v>1702010108220.25</v>
      </c>
      <c r="B324" s="117">
        <v>170201010822</v>
      </c>
      <c r="C324" s="118">
        <v>0.25</v>
      </c>
      <c r="D324" s="119" t="s">
        <v>1058</v>
      </c>
    </row>
    <row r="325" spans="1:4" x14ac:dyDescent="0.25">
      <c r="A325" s="116" t="str">
        <f t="shared" si="5"/>
        <v>1702010108230.25</v>
      </c>
      <c r="B325" s="117">
        <v>170201010823</v>
      </c>
      <c r="C325" s="118">
        <v>0.25</v>
      </c>
      <c r="D325" s="119" t="s">
        <v>488</v>
      </c>
    </row>
    <row r="326" spans="1:4" x14ac:dyDescent="0.25">
      <c r="A326" s="116" t="str">
        <f t="shared" si="5"/>
        <v>1702010108240.25</v>
      </c>
      <c r="B326" s="117">
        <v>170201010824</v>
      </c>
      <c r="C326" s="118">
        <v>0.25</v>
      </c>
      <c r="D326" s="119" t="s">
        <v>487</v>
      </c>
    </row>
    <row r="327" spans="1:4" x14ac:dyDescent="0.25">
      <c r="A327" s="116" t="str">
        <f t="shared" si="5"/>
        <v>1702010108250.4</v>
      </c>
      <c r="B327" s="117">
        <v>170201010825</v>
      </c>
      <c r="C327" s="118">
        <v>0.4</v>
      </c>
      <c r="D327" s="119" t="s">
        <v>560</v>
      </c>
    </row>
    <row r="328" spans="1:4" x14ac:dyDescent="0.25">
      <c r="A328" s="116" t="str">
        <f t="shared" si="5"/>
        <v>1702010108260.4</v>
      </c>
      <c r="B328" s="117">
        <v>170201010826</v>
      </c>
      <c r="C328" s="118">
        <v>0.4</v>
      </c>
      <c r="D328" s="119" t="s">
        <v>531</v>
      </c>
    </row>
    <row r="329" spans="1:4" x14ac:dyDescent="0.25">
      <c r="A329" s="116" t="str">
        <f t="shared" si="5"/>
        <v>1702010108270.4</v>
      </c>
      <c r="B329" s="117">
        <v>170201010827</v>
      </c>
      <c r="C329" s="118">
        <v>0.4</v>
      </c>
      <c r="D329" s="119" t="s">
        <v>1059</v>
      </c>
    </row>
    <row r="330" spans="1:4" x14ac:dyDescent="0.25">
      <c r="A330" s="116" t="str">
        <f t="shared" si="5"/>
        <v>1702010108280.4</v>
      </c>
      <c r="B330" s="117">
        <v>170201010828</v>
      </c>
      <c r="C330" s="118">
        <v>0.4</v>
      </c>
      <c r="D330" s="119" t="s">
        <v>523</v>
      </c>
    </row>
    <row r="331" spans="1:4" x14ac:dyDescent="0.25">
      <c r="A331" s="116" t="str">
        <f t="shared" si="5"/>
        <v>1702010108290.4</v>
      </c>
      <c r="B331" s="117">
        <v>170201010829</v>
      </c>
      <c r="C331" s="118">
        <v>0.4</v>
      </c>
      <c r="D331" s="119" t="s">
        <v>508</v>
      </c>
    </row>
    <row r="332" spans="1:4" x14ac:dyDescent="0.25">
      <c r="A332" s="116" t="str">
        <f t="shared" si="5"/>
        <v>1702010108300.4</v>
      </c>
      <c r="B332" s="117">
        <v>170201010830</v>
      </c>
      <c r="C332" s="118">
        <v>0.4</v>
      </c>
      <c r="D332" s="119" t="s">
        <v>522</v>
      </c>
    </row>
    <row r="333" spans="1:4" x14ac:dyDescent="0.25">
      <c r="A333" s="116" t="str">
        <f t="shared" si="5"/>
        <v>1702010108310.4</v>
      </c>
      <c r="B333" s="117">
        <v>170201010831</v>
      </c>
      <c r="C333" s="118">
        <v>0.4</v>
      </c>
      <c r="D333" s="119" t="s">
        <v>528</v>
      </c>
    </row>
    <row r="334" spans="1:4" x14ac:dyDescent="0.25">
      <c r="A334" s="116" t="str">
        <f t="shared" si="5"/>
        <v>1702010108320.4</v>
      </c>
      <c r="B334" s="117">
        <v>170201010832</v>
      </c>
      <c r="C334" s="118">
        <v>0.4</v>
      </c>
      <c r="D334" s="119" t="s">
        <v>514</v>
      </c>
    </row>
    <row r="335" spans="1:4" x14ac:dyDescent="0.25">
      <c r="A335" s="116" t="str">
        <f t="shared" si="5"/>
        <v>1702010108330.4</v>
      </c>
      <c r="B335" s="117">
        <v>170201010833</v>
      </c>
      <c r="C335" s="118">
        <v>0.4</v>
      </c>
      <c r="D335" s="119" t="s">
        <v>525</v>
      </c>
    </row>
    <row r="336" spans="1:4" x14ac:dyDescent="0.25">
      <c r="A336" s="116" t="str">
        <f t="shared" si="5"/>
        <v>1702010108340.4</v>
      </c>
      <c r="B336" s="117">
        <v>170201010834</v>
      </c>
      <c r="C336" s="118">
        <v>0.4</v>
      </c>
      <c r="D336" s="119" t="s">
        <v>1060</v>
      </c>
    </row>
    <row r="337" spans="1:4" x14ac:dyDescent="0.25">
      <c r="A337" s="116" t="str">
        <f t="shared" si="5"/>
        <v>1702010108351</v>
      </c>
      <c r="B337" s="117">
        <v>170201010835</v>
      </c>
      <c r="C337" s="118">
        <v>1</v>
      </c>
      <c r="D337" s="119" t="s">
        <v>1061</v>
      </c>
    </row>
    <row r="338" spans="1:4" x14ac:dyDescent="0.25">
      <c r="A338" s="116" t="str">
        <f t="shared" si="5"/>
        <v>1702010108360.4</v>
      </c>
      <c r="B338" s="117">
        <v>170201010836</v>
      </c>
      <c r="C338" s="118">
        <v>0.4</v>
      </c>
      <c r="D338" s="119" t="s">
        <v>572</v>
      </c>
    </row>
    <row r="339" spans="1:4" x14ac:dyDescent="0.25">
      <c r="A339" s="116" t="str">
        <f t="shared" si="5"/>
        <v>1702010108370.4</v>
      </c>
      <c r="B339" s="117">
        <v>170201010837</v>
      </c>
      <c r="C339" s="118">
        <v>0.4</v>
      </c>
      <c r="D339" s="119" t="s">
        <v>1062</v>
      </c>
    </row>
    <row r="340" spans="1:4" x14ac:dyDescent="0.25">
      <c r="A340" s="116" t="str">
        <f t="shared" si="5"/>
        <v>1702010108380.5</v>
      </c>
      <c r="B340" s="117">
        <v>170201010838</v>
      </c>
      <c r="C340" s="118">
        <v>0.5</v>
      </c>
      <c r="D340" s="119" t="s">
        <v>524</v>
      </c>
    </row>
    <row r="341" spans="1:4" x14ac:dyDescent="0.25">
      <c r="A341" s="116" t="str">
        <f t="shared" si="5"/>
        <v>1702010108390.75</v>
      </c>
      <c r="B341" s="117">
        <v>170201010839</v>
      </c>
      <c r="C341" s="118">
        <v>0.75</v>
      </c>
      <c r="D341" s="119" t="s">
        <v>533</v>
      </c>
    </row>
    <row r="342" spans="1:4" x14ac:dyDescent="0.25">
      <c r="A342" s="116" t="str">
        <f t="shared" si="5"/>
        <v>1702010108400.4</v>
      </c>
      <c r="B342" s="117">
        <v>170201010840</v>
      </c>
      <c r="C342" s="118">
        <v>0.4</v>
      </c>
      <c r="D342" s="119" t="s">
        <v>556</v>
      </c>
    </row>
    <row r="343" spans="1:4" x14ac:dyDescent="0.25">
      <c r="A343" s="116" t="str">
        <f t="shared" si="5"/>
        <v>1702010108410.4</v>
      </c>
      <c r="B343" s="117">
        <v>170201010841</v>
      </c>
      <c r="C343" s="118">
        <v>0.4</v>
      </c>
      <c r="D343" s="119" t="s">
        <v>1063</v>
      </c>
    </row>
    <row r="344" spans="1:4" x14ac:dyDescent="0.25">
      <c r="A344" s="116" t="str">
        <f t="shared" si="5"/>
        <v>1702010108420.4</v>
      </c>
      <c r="B344" s="117">
        <v>170201010842</v>
      </c>
      <c r="C344" s="118">
        <v>0.4</v>
      </c>
      <c r="D344" s="119" t="s">
        <v>521</v>
      </c>
    </row>
    <row r="345" spans="1:4" x14ac:dyDescent="0.25">
      <c r="A345" s="116" t="str">
        <f t="shared" si="5"/>
        <v>1702010108430.4</v>
      </c>
      <c r="B345" s="117">
        <v>170201010843</v>
      </c>
      <c r="C345" s="118">
        <v>0.4</v>
      </c>
      <c r="D345" s="119" t="s">
        <v>534</v>
      </c>
    </row>
    <row r="346" spans="1:4" x14ac:dyDescent="0.25">
      <c r="A346" s="116" t="str">
        <f t="shared" si="5"/>
        <v>1702010108440.4</v>
      </c>
      <c r="B346" s="117">
        <v>170201010844</v>
      </c>
      <c r="C346" s="118">
        <v>0.4</v>
      </c>
      <c r="D346" s="119" t="s">
        <v>536</v>
      </c>
    </row>
    <row r="347" spans="1:4" x14ac:dyDescent="0.25">
      <c r="A347" s="116" t="str">
        <f t="shared" si="5"/>
        <v>1702010108450.4</v>
      </c>
      <c r="B347" s="117">
        <v>170201010845</v>
      </c>
      <c r="C347" s="118">
        <v>0.4</v>
      </c>
      <c r="D347" s="119" t="s">
        <v>532</v>
      </c>
    </row>
    <row r="348" spans="1:4" x14ac:dyDescent="0.25">
      <c r="A348" s="116" t="str">
        <f t="shared" si="5"/>
        <v>1702010108460.4</v>
      </c>
      <c r="B348" s="117">
        <v>170201010846</v>
      </c>
      <c r="C348" s="118">
        <v>0.4</v>
      </c>
      <c r="D348" s="119" t="s">
        <v>515</v>
      </c>
    </row>
    <row r="349" spans="1:4" x14ac:dyDescent="0.25">
      <c r="A349" s="116" t="str">
        <f t="shared" si="5"/>
        <v>1702010108470.4</v>
      </c>
      <c r="B349" s="117">
        <v>170201010847</v>
      </c>
      <c r="C349" s="118">
        <v>0.4</v>
      </c>
      <c r="D349" s="119" t="s">
        <v>537</v>
      </c>
    </row>
    <row r="350" spans="1:4" x14ac:dyDescent="0.25">
      <c r="A350" s="116" t="str">
        <f t="shared" si="5"/>
        <v>1702010108480.25</v>
      </c>
      <c r="B350" s="117">
        <v>170201010848</v>
      </c>
      <c r="C350" s="118">
        <v>0.25</v>
      </c>
      <c r="D350" s="119" t="s">
        <v>1064</v>
      </c>
    </row>
    <row r="351" spans="1:4" x14ac:dyDescent="0.25">
      <c r="A351" s="116" t="str">
        <f t="shared" si="5"/>
        <v>1702010108490.4</v>
      </c>
      <c r="B351" s="117">
        <v>170201010849</v>
      </c>
      <c r="C351" s="118">
        <v>0.4</v>
      </c>
      <c r="D351" s="119" t="s">
        <v>509</v>
      </c>
    </row>
    <row r="352" spans="1:4" x14ac:dyDescent="0.25">
      <c r="A352" s="116" t="str">
        <f t="shared" si="5"/>
        <v>1702010108500.4</v>
      </c>
      <c r="B352" s="117">
        <v>170201010850</v>
      </c>
      <c r="C352" s="118">
        <v>0.4</v>
      </c>
      <c r="D352" s="119" t="s">
        <v>518</v>
      </c>
    </row>
    <row r="353" spans="1:4" x14ac:dyDescent="0.25">
      <c r="A353" s="116" t="str">
        <f t="shared" si="5"/>
        <v>1702010108510.4</v>
      </c>
      <c r="B353" s="117">
        <v>170201010851</v>
      </c>
      <c r="C353" s="118">
        <v>0.4</v>
      </c>
      <c r="D353" s="119" t="s">
        <v>1065</v>
      </c>
    </row>
    <row r="354" spans="1:4" x14ac:dyDescent="0.25">
      <c r="A354" s="116" t="str">
        <f t="shared" si="5"/>
        <v>1702010108520.4</v>
      </c>
      <c r="B354" s="117">
        <v>170201010852</v>
      </c>
      <c r="C354" s="118">
        <v>0.4</v>
      </c>
      <c r="D354" s="119" t="s">
        <v>527</v>
      </c>
    </row>
    <row r="355" spans="1:4" x14ac:dyDescent="0.25">
      <c r="A355" s="116" t="str">
        <f t="shared" si="5"/>
        <v>1702010108530.5</v>
      </c>
      <c r="B355" s="117">
        <v>170201010853</v>
      </c>
      <c r="C355" s="118">
        <v>0.5</v>
      </c>
      <c r="D355" s="119" t="s">
        <v>513</v>
      </c>
    </row>
    <row r="356" spans="1:4" x14ac:dyDescent="0.25">
      <c r="A356" s="116" t="str">
        <f t="shared" si="5"/>
        <v>1702020100010.2</v>
      </c>
      <c r="B356" s="117">
        <v>170202010001</v>
      </c>
      <c r="C356" s="118">
        <v>0.2</v>
      </c>
      <c r="D356" s="119" t="s">
        <v>1066</v>
      </c>
    </row>
    <row r="357" spans="1:4" x14ac:dyDescent="0.25">
      <c r="A357" s="116" t="str">
        <f t="shared" si="5"/>
        <v>1702020100020.5</v>
      </c>
      <c r="B357" s="117">
        <v>170202010002</v>
      </c>
      <c r="C357" s="118">
        <v>0.5</v>
      </c>
      <c r="D357" s="119" t="s">
        <v>1067</v>
      </c>
    </row>
    <row r="358" spans="1:4" x14ac:dyDescent="0.25">
      <c r="A358" s="116" t="str">
        <f t="shared" si="5"/>
        <v>1702020100030.5</v>
      </c>
      <c r="B358" s="117">
        <v>170202010003</v>
      </c>
      <c r="C358" s="118">
        <v>0.5</v>
      </c>
      <c r="D358" s="119" t="s">
        <v>1068</v>
      </c>
    </row>
    <row r="359" spans="1:4" x14ac:dyDescent="0.25">
      <c r="A359" s="116" t="str">
        <f t="shared" si="5"/>
        <v>1702020100040.5</v>
      </c>
      <c r="B359" s="117">
        <v>170202010004</v>
      </c>
      <c r="C359" s="118">
        <v>0.5</v>
      </c>
      <c r="D359" s="119" t="s">
        <v>1069</v>
      </c>
    </row>
    <row r="360" spans="1:4" x14ac:dyDescent="0.25">
      <c r="A360" s="116" t="str">
        <f t="shared" si="5"/>
        <v>1702020100050.3</v>
      </c>
      <c r="B360" s="117">
        <v>170202010005</v>
      </c>
      <c r="C360" s="118">
        <v>0.3</v>
      </c>
      <c r="D360" s="119" t="s">
        <v>690</v>
      </c>
    </row>
    <row r="361" spans="1:4" x14ac:dyDescent="0.25">
      <c r="A361" s="116" t="str">
        <f t="shared" si="5"/>
        <v>1702020100060.3</v>
      </c>
      <c r="B361" s="117">
        <v>170202010006</v>
      </c>
      <c r="C361" s="118">
        <v>0.3</v>
      </c>
      <c r="D361" s="119" t="s">
        <v>1070</v>
      </c>
    </row>
    <row r="362" spans="1:4" x14ac:dyDescent="0.25">
      <c r="A362" s="116" t="str">
        <f t="shared" si="5"/>
        <v>1702020100070.2</v>
      </c>
      <c r="B362" s="117">
        <v>170202010007</v>
      </c>
      <c r="C362" s="118">
        <v>0.2</v>
      </c>
      <c r="D362" s="119" t="s">
        <v>1071</v>
      </c>
    </row>
    <row r="363" spans="1:4" x14ac:dyDescent="0.25">
      <c r="A363" s="116" t="str">
        <f t="shared" si="5"/>
        <v>1702020100080.3</v>
      </c>
      <c r="B363" s="117">
        <v>170202010008</v>
      </c>
      <c r="C363" s="118">
        <v>0.3</v>
      </c>
      <c r="D363" s="119" t="s">
        <v>1072</v>
      </c>
    </row>
    <row r="364" spans="1:4" x14ac:dyDescent="0.25">
      <c r="A364" s="116" t="str">
        <f t="shared" si="5"/>
        <v>1702020100090.5</v>
      </c>
      <c r="B364" s="117">
        <v>170202010009</v>
      </c>
      <c r="C364" s="118">
        <v>0.5</v>
      </c>
      <c r="D364" s="119" t="s">
        <v>1073</v>
      </c>
    </row>
    <row r="365" spans="1:4" x14ac:dyDescent="0.25">
      <c r="A365" s="116" t="str">
        <f t="shared" si="5"/>
        <v>1702020100100.3</v>
      </c>
      <c r="B365" s="117">
        <v>170202010010</v>
      </c>
      <c r="C365" s="118">
        <v>0.3</v>
      </c>
      <c r="D365" s="119" t="s">
        <v>1074</v>
      </c>
    </row>
    <row r="366" spans="1:4" x14ac:dyDescent="0.25">
      <c r="A366" s="116" t="str">
        <f t="shared" si="5"/>
        <v>1702020100110.2</v>
      </c>
      <c r="B366" s="117">
        <v>170202010011</v>
      </c>
      <c r="C366" s="118">
        <v>0.2</v>
      </c>
      <c r="D366" s="119" t="s">
        <v>1075</v>
      </c>
    </row>
    <row r="367" spans="1:4" x14ac:dyDescent="0.25">
      <c r="A367" s="116" t="str">
        <f t="shared" si="5"/>
        <v>1702020100120.2</v>
      </c>
      <c r="B367" s="117">
        <v>170202010012</v>
      </c>
      <c r="C367" s="118">
        <v>0.2</v>
      </c>
      <c r="D367" s="119" t="s">
        <v>1076</v>
      </c>
    </row>
    <row r="368" spans="1:4" x14ac:dyDescent="0.25">
      <c r="A368" s="116" t="str">
        <f t="shared" si="5"/>
        <v>1702020100130.75</v>
      </c>
      <c r="B368" s="117">
        <v>170202010013</v>
      </c>
      <c r="C368" s="118">
        <v>0.75</v>
      </c>
      <c r="D368" s="119" t="s">
        <v>1077</v>
      </c>
    </row>
    <row r="369" spans="1:4" x14ac:dyDescent="0.25">
      <c r="A369" s="116" t="str">
        <f t="shared" si="5"/>
        <v>1702020101010</v>
      </c>
      <c r="B369" s="117">
        <v>170202010101</v>
      </c>
      <c r="C369" s="118">
        <v>0</v>
      </c>
      <c r="D369" s="119" t="s">
        <v>1078</v>
      </c>
    </row>
    <row r="370" spans="1:4" x14ac:dyDescent="0.25">
      <c r="A370" s="116" t="str">
        <f t="shared" si="5"/>
        <v>1702020105010.4</v>
      </c>
      <c r="B370" s="117">
        <v>170202010501</v>
      </c>
      <c r="C370" s="118">
        <v>0.4</v>
      </c>
      <c r="D370" s="119" t="s">
        <v>604</v>
      </c>
    </row>
    <row r="371" spans="1:4" x14ac:dyDescent="0.25">
      <c r="A371" s="116" t="str">
        <f t="shared" si="5"/>
        <v>1702020105020.25</v>
      </c>
      <c r="B371" s="117">
        <v>170202010502</v>
      </c>
      <c r="C371" s="118">
        <v>0.25</v>
      </c>
      <c r="D371" s="119" t="s">
        <v>1079</v>
      </c>
    </row>
    <row r="372" spans="1:4" x14ac:dyDescent="0.25">
      <c r="A372" s="116" t="str">
        <f t="shared" si="5"/>
        <v>1702020105030.3</v>
      </c>
      <c r="B372" s="117">
        <v>170202010503</v>
      </c>
      <c r="C372" s="118">
        <v>0.3</v>
      </c>
      <c r="D372" s="119" t="s">
        <v>1080</v>
      </c>
    </row>
    <row r="373" spans="1:4" x14ac:dyDescent="0.25">
      <c r="A373" s="116" t="str">
        <f t="shared" si="5"/>
        <v>1702020105040.4</v>
      </c>
      <c r="B373" s="117">
        <v>170202010504</v>
      </c>
      <c r="C373" s="118">
        <v>0.4</v>
      </c>
      <c r="D373" s="119" t="s">
        <v>1081</v>
      </c>
    </row>
    <row r="374" spans="1:4" x14ac:dyDescent="0.25">
      <c r="A374" s="116" t="str">
        <f t="shared" si="5"/>
        <v>1702020105050.4</v>
      </c>
      <c r="B374" s="117">
        <v>170202010505</v>
      </c>
      <c r="C374" s="118">
        <v>0.4</v>
      </c>
      <c r="D374" s="119" t="s">
        <v>600</v>
      </c>
    </row>
    <row r="375" spans="1:4" x14ac:dyDescent="0.25">
      <c r="A375" s="116" t="str">
        <f t="shared" si="5"/>
        <v>1702020105060.4</v>
      </c>
      <c r="B375" s="117">
        <v>170202010506</v>
      </c>
      <c r="C375" s="118">
        <v>0.4</v>
      </c>
      <c r="D375" s="119" t="s">
        <v>601</v>
      </c>
    </row>
    <row r="376" spans="1:4" x14ac:dyDescent="0.25">
      <c r="A376" s="116" t="str">
        <f t="shared" si="5"/>
        <v>1702020105070.4</v>
      </c>
      <c r="B376" s="117">
        <v>170202010507</v>
      </c>
      <c r="C376" s="118">
        <v>0.4</v>
      </c>
      <c r="D376" s="119" t="s">
        <v>597</v>
      </c>
    </row>
    <row r="377" spans="1:4" x14ac:dyDescent="0.25">
      <c r="A377" s="116" t="str">
        <f t="shared" ref="A377:A440" si="6">CONCATENATE(B377,C377)</f>
        <v>1702020105080.3</v>
      </c>
      <c r="B377" s="117">
        <v>170202010508</v>
      </c>
      <c r="C377" s="118">
        <v>0.3</v>
      </c>
      <c r="D377" s="119" t="s">
        <v>1082</v>
      </c>
    </row>
    <row r="378" spans="1:4" x14ac:dyDescent="0.25">
      <c r="A378" s="116" t="str">
        <f t="shared" si="6"/>
        <v>1702020105090.3</v>
      </c>
      <c r="B378" s="117">
        <v>170202010509</v>
      </c>
      <c r="C378" s="118">
        <v>0.3</v>
      </c>
      <c r="D378" s="119" t="s">
        <v>607</v>
      </c>
    </row>
    <row r="379" spans="1:4" x14ac:dyDescent="0.25">
      <c r="A379" s="116" t="str">
        <f t="shared" si="6"/>
        <v>1702020105100.3</v>
      </c>
      <c r="B379" s="117">
        <v>170202010510</v>
      </c>
      <c r="C379" s="118">
        <v>0.3</v>
      </c>
      <c r="D379" s="119" t="s">
        <v>1083</v>
      </c>
    </row>
    <row r="380" spans="1:4" x14ac:dyDescent="0.25">
      <c r="A380" s="116" t="str">
        <f t="shared" si="6"/>
        <v>1702020105110.4</v>
      </c>
      <c r="B380" s="117">
        <v>170202010511</v>
      </c>
      <c r="C380" s="118">
        <v>0.4</v>
      </c>
      <c r="D380" s="119" t="s">
        <v>599</v>
      </c>
    </row>
    <row r="381" spans="1:4" x14ac:dyDescent="0.25">
      <c r="A381" s="116" t="str">
        <f t="shared" si="6"/>
        <v>1702020105120.4</v>
      </c>
      <c r="B381" s="117">
        <v>170202010512</v>
      </c>
      <c r="C381" s="118">
        <v>0.4</v>
      </c>
      <c r="D381" s="119" t="s">
        <v>603</v>
      </c>
    </row>
    <row r="382" spans="1:4" x14ac:dyDescent="0.25">
      <c r="A382" s="116" t="str">
        <f t="shared" si="6"/>
        <v>1702020105130.4</v>
      </c>
      <c r="B382" s="117">
        <v>170202010513</v>
      </c>
      <c r="C382" s="118">
        <v>0.4</v>
      </c>
      <c r="D382" s="119" t="s">
        <v>605</v>
      </c>
    </row>
    <row r="383" spans="1:4" x14ac:dyDescent="0.25">
      <c r="A383" s="116" t="str">
        <f t="shared" si="6"/>
        <v>1702020200010.3</v>
      </c>
      <c r="B383" s="117">
        <v>170202020001</v>
      </c>
      <c r="C383" s="118">
        <f>20%+10%</f>
        <v>0.30000000000000004</v>
      </c>
      <c r="D383" s="119" t="s">
        <v>1084</v>
      </c>
    </row>
    <row r="384" spans="1:4" x14ac:dyDescent="0.25">
      <c r="A384" s="116" t="str">
        <f t="shared" si="6"/>
        <v>1702020200020.35</v>
      </c>
      <c r="B384" s="117">
        <v>170202020002</v>
      </c>
      <c r="C384" s="118">
        <v>0.35</v>
      </c>
      <c r="D384" s="119" t="s">
        <v>1085</v>
      </c>
    </row>
    <row r="385" spans="1:4" x14ac:dyDescent="0.25">
      <c r="A385" s="116" t="str">
        <f t="shared" si="6"/>
        <v>1702020200030.1</v>
      </c>
      <c r="B385" s="117">
        <v>170202020003</v>
      </c>
      <c r="C385" s="118">
        <f>0%+10%</f>
        <v>0.1</v>
      </c>
      <c r="D385" s="119" t="s">
        <v>1086</v>
      </c>
    </row>
    <row r="386" spans="1:4" x14ac:dyDescent="0.25">
      <c r="A386" s="116" t="str">
        <f t="shared" si="6"/>
        <v>1702020200040.2</v>
      </c>
      <c r="B386" s="117">
        <v>170202020004</v>
      </c>
      <c r="C386" s="118">
        <v>0.2</v>
      </c>
      <c r="D386" s="119" t="s">
        <v>1087</v>
      </c>
    </row>
    <row r="387" spans="1:4" x14ac:dyDescent="0.25">
      <c r="A387" s="116" t="str">
        <f t="shared" si="6"/>
        <v>1702020200050.45</v>
      </c>
      <c r="B387" s="117">
        <v>170202020005</v>
      </c>
      <c r="C387" s="118">
        <v>0.45</v>
      </c>
      <c r="D387" s="119" t="s">
        <v>1088</v>
      </c>
    </row>
    <row r="388" spans="1:4" x14ac:dyDescent="0.25">
      <c r="A388" s="116" t="str">
        <f t="shared" si="6"/>
        <v>1702020200060</v>
      </c>
      <c r="B388" s="117">
        <v>170202020006</v>
      </c>
      <c r="C388" s="118">
        <v>0</v>
      </c>
      <c r="D388" s="119" t="s">
        <v>1089</v>
      </c>
    </row>
    <row r="389" spans="1:4" x14ac:dyDescent="0.25">
      <c r="A389" s="116" t="str">
        <f t="shared" si="6"/>
        <v>1702020200070</v>
      </c>
      <c r="B389" s="117">
        <v>170202020007</v>
      </c>
      <c r="C389" s="118">
        <v>0</v>
      </c>
      <c r="D389" s="119" t="s">
        <v>1090</v>
      </c>
    </row>
    <row r="390" spans="1:4" x14ac:dyDescent="0.25">
      <c r="A390" s="116" t="str">
        <f t="shared" si="6"/>
        <v>1702020205010.5</v>
      </c>
      <c r="B390" s="117">
        <v>170202020501</v>
      </c>
      <c r="C390" s="118">
        <v>0.5</v>
      </c>
      <c r="D390" s="119" t="s">
        <v>549</v>
      </c>
    </row>
    <row r="391" spans="1:4" x14ac:dyDescent="0.25">
      <c r="A391" s="116" t="str">
        <f t="shared" si="6"/>
        <v>1702020205020.4</v>
      </c>
      <c r="B391" s="117">
        <v>170202020502</v>
      </c>
      <c r="C391" s="118">
        <v>0.4</v>
      </c>
      <c r="D391" s="119" t="s">
        <v>1091</v>
      </c>
    </row>
    <row r="392" spans="1:4" x14ac:dyDescent="0.25">
      <c r="A392" s="116" t="str">
        <f t="shared" si="6"/>
        <v>1702020205030.25</v>
      </c>
      <c r="B392" s="117">
        <v>170202020503</v>
      </c>
      <c r="C392" s="118">
        <v>0.25</v>
      </c>
      <c r="D392" s="119" t="s">
        <v>1092</v>
      </c>
    </row>
    <row r="393" spans="1:4" x14ac:dyDescent="0.25">
      <c r="A393" s="116" t="str">
        <f t="shared" si="6"/>
        <v>1702020205040.4</v>
      </c>
      <c r="B393" s="117">
        <v>170202020504</v>
      </c>
      <c r="C393" s="118">
        <v>0.4</v>
      </c>
      <c r="D393" s="119" t="s">
        <v>1093</v>
      </c>
    </row>
    <row r="394" spans="1:4" x14ac:dyDescent="0.25">
      <c r="A394" s="116" t="str">
        <f t="shared" si="6"/>
        <v>1702020205050.4</v>
      </c>
      <c r="B394" s="117">
        <v>170202020505</v>
      </c>
      <c r="C394" s="118">
        <v>0.4</v>
      </c>
      <c r="D394" s="119" t="s">
        <v>504</v>
      </c>
    </row>
    <row r="395" spans="1:4" x14ac:dyDescent="0.25">
      <c r="A395" s="116" t="str">
        <f t="shared" si="6"/>
        <v>1702020208010.4</v>
      </c>
      <c r="B395" s="117">
        <v>170202020801</v>
      </c>
      <c r="C395" s="118">
        <v>0.4</v>
      </c>
      <c r="D395" s="119" t="s">
        <v>1094</v>
      </c>
    </row>
    <row r="396" spans="1:4" x14ac:dyDescent="0.25">
      <c r="A396" s="116" t="str">
        <f t="shared" si="6"/>
        <v>1702020208020.4</v>
      </c>
      <c r="B396" s="117">
        <v>170202020802</v>
      </c>
      <c r="C396" s="118">
        <v>0.4</v>
      </c>
      <c r="D396" s="119" t="s">
        <v>1095</v>
      </c>
    </row>
    <row r="397" spans="1:4" x14ac:dyDescent="0.25">
      <c r="A397" s="116" t="str">
        <f t="shared" si="6"/>
        <v>1702020300010.75</v>
      </c>
      <c r="B397" s="117">
        <v>170202030001</v>
      </c>
      <c r="C397" s="118">
        <v>0.75</v>
      </c>
      <c r="D397" s="119" t="s">
        <v>1096</v>
      </c>
    </row>
    <row r="398" spans="1:4" x14ac:dyDescent="0.25">
      <c r="A398" s="116" t="str">
        <f t="shared" si="6"/>
        <v>1702020300020.5</v>
      </c>
      <c r="B398" s="117">
        <v>170202030002</v>
      </c>
      <c r="C398" s="118">
        <v>0.5</v>
      </c>
      <c r="D398" s="119" t="s">
        <v>1097</v>
      </c>
    </row>
    <row r="399" spans="1:4" x14ac:dyDescent="0.25">
      <c r="A399" s="116" t="str">
        <f t="shared" si="6"/>
        <v>1702020300030.5</v>
      </c>
      <c r="B399" s="117">
        <v>170202030003</v>
      </c>
      <c r="C399" s="118">
        <v>0.5</v>
      </c>
      <c r="D399" s="119" t="s">
        <v>1098</v>
      </c>
    </row>
    <row r="400" spans="1:4" x14ac:dyDescent="0.25">
      <c r="A400" s="116" t="str">
        <f t="shared" si="6"/>
        <v>1702020300040.5</v>
      </c>
      <c r="B400" s="117">
        <v>170202030004</v>
      </c>
      <c r="C400" s="118">
        <v>0.5</v>
      </c>
      <c r="D400" s="119" t="s">
        <v>1099</v>
      </c>
    </row>
    <row r="401" spans="1:4" x14ac:dyDescent="0.25">
      <c r="A401" s="116" t="str">
        <f t="shared" si="6"/>
        <v>1702020300050.25</v>
      </c>
      <c r="B401" s="117">
        <v>170202030005</v>
      </c>
      <c r="C401" s="118">
        <v>0.25</v>
      </c>
      <c r="D401" s="119" t="s">
        <v>1100</v>
      </c>
    </row>
    <row r="402" spans="1:4" x14ac:dyDescent="0.25">
      <c r="A402" s="116" t="str">
        <f t="shared" si="6"/>
        <v>1702020300060.25</v>
      </c>
      <c r="B402" s="117">
        <v>170202030006</v>
      </c>
      <c r="C402" s="118">
        <v>0.25</v>
      </c>
      <c r="D402" s="119" t="s">
        <v>1101</v>
      </c>
    </row>
    <row r="403" spans="1:4" x14ac:dyDescent="0.25">
      <c r="A403" s="116" t="str">
        <f t="shared" si="6"/>
        <v>1702020300070.25</v>
      </c>
      <c r="B403" s="117">
        <v>170202030007</v>
      </c>
      <c r="C403" s="118">
        <v>0.25</v>
      </c>
      <c r="D403" s="119" t="s">
        <v>1102</v>
      </c>
    </row>
    <row r="404" spans="1:4" x14ac:dyDescent="0.25">
      <c r="A404" s="116" t="str">
        <f t="shared" si="6"/>
        <v>1702030200010.6</v>
      </c>
      <c r="B404" s="117">
        <v>170203020001</v>
      </c>
      <c r="C404" s="118">
        <v>0.6</v>
      </c>
      <c r="D404" s="119" t="s">
        <v>983</v>
      </c>
    </row>
    <row r="405" spans="1:4" x14ac:dyDescent="0.25">
      <c r="A405" s="116" t="str">
        <f t="shared" si="6"/>
        <v>1702030200020.5</v>
      </c>
      <c r="B405" s="117">
        <v>170203020002</v>
      </c>
      <c r="C405" s="118">
        <v>0.5</v>
      </c>
      <c r="D405" s="119" t="s">
        <v>1103</v>
      </c>
    </row>
    <row r="406" spans="1:4" x14ac:dyDescent="0.25">
      <c r="A406" s="116" t="str">
        <f t="shared" si="6"/>
        <v>1702030200030.3</v>
      </c>
      <c r="B406" s="117">
        <v>170203020003</v>
      </c>
      <c r="C406" s="118">
        <v>0.3</v>
      </c>
      <c r="D406" s="119" t="s">
        <v>1104</v>
      </c>
    </row>
    <row r="407" spans="1:4" x14ac:dyDescent="0.25">
      <c r="A407" s="116" t="str">
        <f t="shared" si="6"/>
        <v>1702030200040.6</v>
      </c>
      <c r="B407" s="117">
        <v>170203020004</v>
      </c>
      <c r="C407" s="118">
        <v>0.6</v>
      </c>
      <c r="D407" s="119" t="s">
        <v>1105</v>
      </c>
    </row>
    <row r="408" spans="1:4" x14ac:dyDescent="0.25">
      <c r="A408" s="116" t="str">
        <f t="shared" si="6"/>
        <v>1702030200050.6</v>
      </c>
      <c r="B408" s="117">
        <v>170203020005</v>
      </c>
      <c r="C408" s="118">
        <f>50%+10%</f>
        <v>0.6</v>
      </c>
      <c r="D408" s="119" t="s">
        <v>1106</v>
      </c>
    </row>
    <row r="409" spans="1:4" x14ac:dyDescent="0.25">
      <c r="A409" s="116" t="str">
        <f t="shared" si="6"/>
        <v>1702030200060.75</v>
      </c>
      <c r="B409" s="117">
        <v>170203020006</v>
      </c>
      <c r="C409" s="118">
        <v>0.75</v>
      </c>
      <c r="D409" s="119" t="s">
        <v>1107</v>
      </c>
    </row>
    <row r="410" spans="1:4" x14ac:dyDescent="0.25">
      <c r="A410" s="116" t="str">
        <f t="shared" si="6"/>
        <v>1702030200070.5</v>
      </c>
      <c r="B410" s="117">
        <v>170203020007</v>
      </c>
      <c r="C410" s="118">
        <v>0.5</v>
      </c>
      <c r="D410" s="119" t="s">
        <v>544</v>
      </c>
    </row>
    <row r="411" spans="1:4" x14ac:dyDescent="0.25">
      <c r="A411" s="116" t="str">
        <f t="shared" si="6"/>
        <v>1702030200080</v>
      </c>
      <c r="B411" s="117">
        <v>170203020008</v>
      </c>
      <c r="C411" s="118">
        <v>0</v>
      </c>
      <c r="D411" s="119" t="s">
        <v>665</v>
      </c>
    </row>
    <row r="412" spans="1:4" x14ac:dyDescent="0.25">
      <c r="A412" s="116" t="str">
        <f t="shared" si="6"/>
        <v>1702030200090.4</v>
      </c>
      <c r="B412" s="117">
        <v>170203020009</v>
      </c>
      <c r="C412" s="118">
        <v>0.4</v>
      </c>
      <c r="D412" s="119" t="s">
        <v>1108</v>
      </c>
    </row>
    <row r="413" spans="1:4" x14ac:dyDescent="0.25">
      <c r="A413" s="116" t="str">
        <f t="shared" si="6"/>
        <v>1702030200100.4</v>
      </c>
      <c r="B413" s="117">
        <v>170203020010</v>
      </c>
      <c r="C413" s="118">
        <v>0.4</v>
      </c>
      <c r="D413" s="119" t="s">
        <v>1109</v>
      </c>
    </row>
    <row r="414" spans="1:4" x14ac:dyDescent="0.25">
      <c r="A414" s="116" t="str">
        <f t="shared" si="6"/>
        <v>1702030200110.2</v>
      </c>
      <c r="B414" s="117">
        <v>170203020011</v>
      </c>
      <c r="C414" s="118">
        <v>0.2</v>
      </c>
      <c r="D414" s="119" t="s">
        <v>1110</v>
      </c>
    </row>
    <row r="415" spans="1:4" x14ac:dyDescent="0.25">
      <c r="A415" s="116" t="str">
        <f t="shared" si="6"/>
        <v>1702030200120.2</v>
      </c>
      <c r="B415" s="117">
        <v>170203020012</v>
      </c>
      <c r="C415" s="118">
        <v>0.2</v>
      </c>
      <c r="D415" s="119" t="s">
        <v>608</v>
      </c>
    </row>
    <row r="416" spans="1:4" x14ac:dyDescent="0.25">
      <c r="A416" s="116" t="str">
        <f t="shared" si="6"/>
        <v>1702030200130.5</v>
      </c>
      <c r="B416" s="117">
        <v>170203020013</v>
      </c>
      <c r="C416" s="118">
        <v>0.5</v>
      </c>
      <c r="D416" s="119" t="s">
        <v>764</v>
      </c>
    </row>
    <row r="417" spans="1:4" x14ac:dyDescent="0.25">
      <c r="A417" s="116" t="str">
        <f t="shared" si="6"/>
        <v>1702030200140.5</v>
      </c>
      <c r="B417" s="117">
        <v>170203020014</v>
      </c>
      <c r="C417" s="118">
        <v>0.5</v>
      </c>
      <c r="D417" s="119" t="s">
        <v>1111</v>
      </c>
    </row>
    <row r="418" spans="1:4" x14ac:dyDescent="0.25">
      <c r="A418" s="116" t="str">
        <f t="shared" si="6"/>
        <v>1702030200150.4</v>
      </c>
      <c r="B418" s="117">
        <v>170203020015</v>
      </c>
      <c r="C418" s="118">
        <v>0.4</v>
      </c>
      <c r="D418" s="119" t="s">
        <v>1112</v>
      </c>
    </row>
    <row r="419" spans="1:4" x14ac:dyDescent="0.25">
      <c r="A419" s="116" t="str">
        <f t="shared" si="6"/>
        <v>1702030200160.5</v>
      </c>
      <c r="B419" s="117">
        <v>170203020016</v>
      </c>
      <c r="C419" s="118">
        <v>0.5</v>
      </c>
      <c r="D419" s="119" t="s">
        <v>1113</v>
      </c>
    </row>
    <row r="420" spans="1:4" x14ac:dyDescent="0.25">
      <c r="A420" s="116" t="str">
        <f t="shared" si="6"/>
        <v>1702030200170.5</v>
      </c>
      <c r="B420" s="117">
        <v>170203020017</v>
      </c>
      <c r="C420" s="118">
        <v>0.5</v>
      </c>
      <c r="D420" s="119" t="s">
        <v>714</v>
      </c>
    </row>
    <row r="421" spans="1:4" x14ac:dyDescent="0.25">
      <c r="A421" s="116" t="str">
        <f t="shared" si="6"/>
        <v>1702030201010.4</v>
      </c>
      <c r="B421" s="117">
        <v>170203020101</v>
      </c>
      <c r="C421" s="118">
        <v>0.4</v>
      </c>
      <c r="D421" s="119" t="s">
        <v>1114</v>
      </c>
    </row>
    <row r="422" spans="1:4" x14ac:dyDescent="0.25">
      <c r="A422" s="116" t="str">
        <f t="shared" si="6"/>
        <v>1702030201020.5</v>
      </c>
      <c r="B422" s="117">
        <v>170203020102</v>
      </c>
      <c r="C422" s="118">
        <v>0.5</v>
      </c>
      <c r="D422" s="119" t="s">
        <v>1115</v>
      </c>
    </row>
    <row r="423" spans="1:4" x14ac:dyDescent="0.25">
      <c r="A423" s="116" t="str">
        <f t="shared" si="6"/>
        <v>1702030201030.75</v>
      </c>
      <c r="B423" s="117">
        <v>170203020103</v>
      </c>
      <c r="C423" s="118">
        <v>0.75</v>
      </c>
      <c r="D423" s="119" t="s">
        <v>647</v>
      </c>
    </row>
    <row r="424" spans="1:4" x14ac:dyDescent="0.25">
      <c r="A424" s="116" t="str">
        <f t="shared" si="6"/>
        <v>1702030201040.75</v>
      </c>
      <c r="B424" s="117">
        <v>170203020104</v>
      </c>
      <c r="C424" s="118">
        <v>0.75</v>
      </c>
      <c r="D424" s="119" t="s">
        <v>1116</v>
      </c>
    </row>
    <row r="425" spans="1:4" x14ac:dyDescent="0.25">
      <c r="A425" s="116" t="str">
        <f t="shared" si="6"/>
        <v>1703010100010.6</v>
      </c>
      <c r="B425" s="117">
        <v>170301010001</v>
      </c>
      <c r="C425" s="118">
        <v>0.6</v>
      </c>
      <c r="D425" s="119" t="s">
        <v>1117</v>
      </c>
    </row>
    <row r="426" spans="1:4" x14ac:dyDescent="0.25">
      <c r="A426" s="116" t="str">
        <f t="shared" si="6"/>
        <v>1703010100020.6</v>
      </c>
      <c r="B426" s="117">
        <v>170301010002</v>
      </c>
      <c r="C426" s="118">
        <v>0.6</v>
      </c>
      <c r="D426" s="119" t="s">
        <v>1118</v>
      </c>
    </row>
    <row r="427" spans="1:4" x14ac:dyDescent="0.25">
      <c r="A427" s="116" t="str">
        <f t="shared" si="6"/>
        <v>1703010100030.1</v>
      </c>
      <c r="B427" s="117">
        <v>170301010003</v>
      </c>
      <c r="C427" s="118">
        <f>0%+10%</f>
        <v>0.1</v>
      </c>
      <c r="D427" s="119" t="s">
        <v>1119</v>
      </c>
    </row>
    <row r="428" spans="1:4" x14ac:dyDescent="0.25">
      <c r="A428" s="116" t="str">
        <f t="shared" si="6"/>
        <v>1703010100040.5</v>
      </c>
      <c r="B428" s="117">
        <v>170301010004</v>
      </c>
      <c r="C428" s="118">
        <v>0.5</v>
      </c>
      <c r="D428" s="119" t="s">
        <v>1120</v>
      </c>
    </row>
    <row r="429" spans="1:4" x14ac:dyDescent="0.25">
      <c r="A429" s="116" t="str">
        <f t="shared" si="6"/>
        <v>1703010100050.4</v>
      </c>
      <c r="B429" s="117">
        <v>170301010005</v>
      </c>
      <c r="C429" s="118">
        <v>0.4</v>
      </c>
      <c r="D429" s="119" t="s">
        <v>1121</v>
      </c>
    </row>
    <row r="430" spans="1:4" x14ac:dyDescent="0.25">
      <c r="A430" s="116" t="str">
        <f t="shared" si="6"/>
        <v>1703010100060.6</v>
      </c>
      <c r="B430" s="117">
        <v>170301010006</v>
      </c>
      <c r="C430" s="118">
        <v>0.6</v>
      </c>
      <c r="D430" s="119" t="s">
        <v>1122</v>
      </c>
    </row>
    <row r="431" spans="1:4" x14ac:dyDescent="0.25">
      <c r="A431" s="116" t="str">
        <f t="shared" si="6"/>
        <v>1703010100070.5</v>
      </c>
      <c r="B431" s="117">
        <v>170301010007</v>
      </c>
      <c r="C431" s="118">
        <v>0.5</v>
      </c>
      <c r="D431" s="119" t="s">
        <v>1123</v>
      </c>
    </row>
    <row r="432" spans="1:4" x14ac:dyDescent="0.25">
      <c r="A432" s="116" t="str">
        <f t="shared" si="6"/>
        <v>1703010100080.3</v>
      </c>
      <c r="B432" s="117">
        <v>170301010008</v>
      </c>
      <c r="C432" s="118">
        <v>0.3</v>
      </c>
      <c r="D432" s="119" t="s">
        <v>1124</v>
      </c>
    </row>
    <row r="433" spans="1:4" x14ac:dyDescent="0.25">
      <c r="A433" s="116" t="str">
        <f t="shared" si="6"/>
        <v>1703010100090</v>
      </c>
      <c r="B433" s="117">
        <v>170301010009</v>
      </c>
      <c r="C433" s="118">
        <v>0</v>
      </c>
      <c r="D433" s="119" t="s">
        <v>1046</v>
      </c>
    </row>
    <row r="434" spans="1:4" x14ac:dyDescent="0.25">
      <c r="A434" s="116" t="str">
        <f t="shared" si="6"/>
        <v>1703010100100.3</v>
      </c>
      <c r="B434" s="117">
        <v>170301010010</v>
      </c>
      <c r="C434" s="118">
        <v>0.3</v>
      </c>
      <c r="D434" s="119" t="s">
        <v>1125</v>
      </c>
    </row>
    <row r="435" spans="1:4" x14ac:dyDescent="0.25">
      <c r="A435" s="116" t="str">
        <f t="shared" si="6"/>
        <v>1703010100111</v>
      </c>
      <c r="B435" s="117">
        <v>170301010011</v>
      </c>
      <c r="C435" s="118">
        <v>1</v>
      </c>
      <c r="D435" s="119" t="s">
        <v>1126</v>
      </c>
    </row>
    <row r="436" spans="1:4" x14ac:dyDescent="0.25">
      <c r="A436" s="116" t="str">
        <f t="shared" si="6"/>
        <v>1703010100120</v>
      </c>
      <c r="B436" s="117">
        <v>170301010012</v>
      </c>
      <c r="C436" s="118">
        <v>0</v>
      </c>
      <c r="D436" s="119" t="s">
        <v>1127</v>
      </c>
    </row>
    <row r="437" spans="1:4" x14ac:dyDescent="0.25">
      <c r="A437" s="116" t="str">
        <f t="shared" si="6"/>
        <v>1703010105010.4</v>
      </c>
      <c r="B437" s="117">
        <v>170301010501</v>
      </c>
      <c r="C437" s="118">
        <v>0.4</v>
      </c>
      <c r="D437" s="119" t="s">
        <v>1128</v>
      </c>
    </row>
    <row r="438" spans="1:4" x14ac:dyDescent="0.25">
      <c r="A438" s="116" t="str">
        <f t="shared" si="6"/>
        <v>1703010105020.4</v>
      </c>
      <c r="B438" s="117">
        <v>170301010502</v>
      </c>
      <c r="C438" s="118">
        <v>0.4</v>
      </c>
      <c r="D438" s="119" t="s">
        <v>563</v>
      </c>
    </row>
    <row r="439" spans="1:4" x14ac:dyDescent="0.25">
      <c r="A439" s="116" t="str">
        <f t="shared" si="6"/>
        <v>1703010107010.4</v>
      </c>
      <c r="B439" s="117">
        <v>170301010701</v>
      </c>
      <c r="C439" s="118">
        <v>0.4</v>
      </c>
      <c r="D439" s="119" t="s">
        <v>1129</v>
      </c>
    </row>
    <row r="440" spans="1:4" x14ac:dyDescent="0.25">
      <c r="A440" s="116" t="str">
        <f t="shared" si="6"/>
        <v>1703010107020.4</v>
      </c>
      <c r="B440" s="117">
        <v>170301010702</v>
      </c>
      <c r="C440" s="118">
        <v>0.4</v>
      </c>
      <c r="D440" s="119" t="s">
        <v>1130</v>
      </c>
    </row>
    <row r="441" spans="1:4" x14ac:dyDescent="0.25">
      <c r="A441" s="116" t="str">
        <f t="shared" ref="A441:A504" si="7">CONCATENATE(B441,C441)</f>
        <v>1703010107030.4</v>
      </c>
      <c r="B441" s="117">
        <v>170301010703</v>
      </c>
      <c r="C441" s="118">
        <v>0.4</v>
      </c>
      <c r="D441" s="119" t="s">
        <v>1131</v>
      </c>
    </row>
    <row r="442" spans="1:4" x14ac:dyDescent="0.25">
      <c r="A442" s="116" t="str">
        <f t="shared" si="7"/>
        <v>1703010107040.4</v>
      </c>
      <c r="B442" s="117">
        <v>170301010704</v>
      </c>
      <c r="C442" s="118">
        <v>0.4</v>
      </c>
      <c r="D442" s="119" t="s">
        <v>1132</v>
      </c>
    </row>
    <row r="443" spans="1:4" x14ac:dyDescent="0.25">
      <c r="A443" s="116" t="str">
        <f t="shared" si="7"/>
        <v>1703010107050.4</v>
      </c>
      <c r="B443" s="117">
        <v>170301010705</v>
      </c>
      <c r="C443" s="118">
        <v>0.4</v>
      </c>
      <c r="D443" s="119" t="s">
        <v>1133</v>
      </c>
    </row>
    <row r="444" spans="1:4" x14ac:dyDescent="0.25">
      <c r="A444" s="116" t="str">
        <f t="shared" si="7"/>
        <v>1703010107060.4</v>
      </c>
      <c r="B444" s="117">
        <v>170301010706</v>
      </c>
      <c r="C444" s="118">
        <v>0.4</v>
      </c>
      <c r="D444" s="119" t="s">
        <v>1134</v>
      </c>
    </row>
    <row r="445" spans="1:4" x14ac:dyDescent="0.25">
      <c r="A445" s="116" t="str">
        <f t="shared" si="7"/>
        <v>1703010107070.4</v>
      </c>
      <c r="B445" s="117">
        <v>170301010707</v>
      </c>
      <c r="C445" s="118">
        <v>0.4</v>
      </c>
      <c r="D445" s="119" t="s">
        <v>1135</v>
      </c>
    </row>
    <row r="446" spans="1:4" x14ac:dyDescent="0.25">
      <c r="A446" s="116" t="str">
        <f t="shared" si="7"/>
        <v>1703010108010.25</v>
      </c>
      <c r="B446" s="117">
        <v>170301010801</v>
      </c>
      <c r="C446" s="118">
        <v>0.25</v>
      </c>
      <c r="D446" s="119" t="s">
        <v>1136</v>
      </c>
    </row>
    <row r="447" spans="1:4" x14ac:dyDescent="0.25">
      <c r="A447" s="116" t="str">
        <f t="shared" si="7"/>
        <v>1703010108020.35</v>
      </c>
      <c r="B447" s="117">
        <v>170301010802</v>
      </c>
      <c r="C447" s="118">
        <v>0.35</v>
      </c>
      <c r="D447" s="119" t="s">
        <v>1137</v>
      </c>
    </row>
    <row r="448" spans="1:4" x14ac:dyDescent="0.25">
      <c r="A448" s="116" t="str">
        <f t="shared" si="7"/>
        <v>1703010108030.25</v>
      </c>
      <c r="B448" s="117">
        <v>170301010803</v>
      </c>
      <c r="C448" s="118">
        <v>0.25</v>
      </c>
      <c r="D448" s="119" t="s">
        <v>1138</v>
      </c>
    </row>
    <row r="449" spans="1:4" x14ac:dyDescent="0.25">
      <c r="A449" s="116" t="str">
        <f t="shared" si="7"/>
        <v>1703010108040.4</v>
      </c>
      <c r="B449" s="117">
        <v>170301010804</v>
      </c>
      <c r="C449" s="118">
        <v>0.4</v>
      </c>
      <c r="D449" s="119" t="s">
        <v>570</v>
      </c>
    </row>
    <row r="450" spans="1:4" x14ac:dyDescent="0.25">
      <c r="A450" s="116" t="str">
        <f t="shared" si="7"/>
        <v>1703010108050.4</v>
      </c>
      <c r="B450" s="117">
        <v>170301010805</v>
      </c>
      <c r="C450" s="118">
        <v>0.4</v>
      </c>
      <c r="D450" s="119" t="s">
        <v>519</v>
      </c>
    </row>
    <row r="451" spans="1:4" x14ac:dyDescent="0.25">
      <c r="A451" s="116" t="str">
        <f t="shared" si="7"/>
        <v>1703010108060.4</v>
      </c>
      <c r="B451" s="117">
        <v>170301010806</v>
      </c>
      <c r="C451" s="118">
        <v>0.4</v>
      </c>
      <c r="D451" s="119" t="s">
        <v>1139</v>
      </c>
    </row>
    <row r="452" spans="1:4" x14ac:dyDescent="0.25">
      <c r="A452" s="116" t="str">
        <f t="shared" si="7"/>
        <v>1703010108070.4</v>
      </c>
      <c r="B452" s="117">
        <v>170301010807</v>
      </c>
      <c r="C452" s="118">
        <v>0.4</v>
      </c>
      <c r="D452" s="119" t="s">
        <v>568</v>
      </c>
    </row>
    <row r="453" spans="1:4" x14ac:dyDescent="0.25">
      <c r="A453" s="116" t="str">
        <f t="shared" si="7"/>
        <v>1703010108080.4</v>
      </c>
      <c r="B453" s="117">
        <v>170301010808</v>
      </c>
      <c r="C453" s="118">
        <v>0.4</v>
      </c>
      <c r="D453" s="119" t="s">
        <v>739</v>
      </c>
    </row>
    <row r="454" spans="1:4" x14ac:dyDescent="0.25">
      <c r="A454" s="116" t="str">
        <f t="shared" si="7"/>
        <v>1703010108090.4</v>
      </c>
      <c r="B454" s="117">
        <v>170301010809</v>
      </c>
      <c r="C454" s="118">
        <v>0.4</v>
      </c>
      <c r="D454" s="119" t="s">
        <v>569</v>
      </c>
    </row>
    <row r="455" spans="1:4" x14ac:dyDescent="0.25">
      <c r="A455" s="116" t="str">
        <f t="shared" si="7"/>
        <v>1703020100010.5</v>
      </c>
      <c r="B455" s="117">
        <v>170302010001</v>
      </c>
      <c r="C455" s="118">
        <v>0.5</v>
      </c>
      <c r="D455" s="119" t="s">
        <v>1140</v>
      </c>
    </row>
    <row r="456" spans="1:4" x14ac:dyDescent="0.25">
      <c r="A456" s="116" t="str">
        <f t="shared" si="7"/>
        <v>1703020100020.5</v>
      </c>
      <c r="B456" s="117">
        <v>170302010002</v>
      </c>
      <c r="C456" s="118">
        <v>0.5</v>
      </c>
      <c r="D456" s="119" t="s">
        <v>1141</v>
      </c>
    </row>
    <row r="457" spans="1:4" x14ac:dyDescent="0.25">
      <c r="A457" s="116" t="str">
        <f t="shared" si="7"/>
        <v>1703020100030.5</v>
      </c>
      <c r="B457" s="117">
        <v>170302010003</v>
      </c>
      <c r="C457" s="118">
        <f>20%+30%</f>
        <v>0.5</v>
      </c>
      <c r="D457" s="119" t="s">
        <v>1142</v>
      </c>
    </row>
    <row r="458" spans="1:4" x14ac:dyDescent="0.25">
      <c r="A458" s="116" t="str">
        <f t="shared" si="7"/>
        <v>1703020100040.2</v>
      </c>
      <c r="B458" s="117">
        <v>170302010004</v>
      </c>
      <c r="C458" s="118">
        <v>0.2</v>
      </c>
      <c r="D458" s="119" t="s">
        <v>1143</v>
      </c>
    </row>
    <row r="459" spans="1:4" x14ac:dyDescent="0.25">
      <c r="A459" s="116" t="str">
        <f t="shared" si="7"/>
        <v>1703020100050.5</v>
      </c>
      <c r="B459" s="117">
        <v>170302010005</v>
      </c>
      <c r="C459" s="118">
        <v>0.5</v>
      </c>
      <c r="D459" s="119" t="s">
        <v>1144</v>
      </c>
    </row>
    <row r="460" spans="1:4" x14ac:dyDescent="0.25">
      <c r="A460" s="116" t="str">
        <f t="shared" si="7"/>
        <v>1703020100060.5</v>
      </c>
      <c r="B460" s="117">
        <v>170302010006</v>
      </c>
      <c r="C460" s="118">
        <f>20%+30%</f>
        <v>0.5</v>
      </c>
      <c r="D460" s="119" t="s">
        <v>585</v>
      </c>
    </row>
    <row r="461" spans="1:4" x14ac:dyDescent="0.25">
      <c r="A461" s="116" t="str">
        <f t="shared" si="7"/>
        <v>1703020100070</v>
      </c>
      <c r="B461" s="117">
        <v>170302010007</v>
      </c>
      <c r="C461" s="118">
        <v>0</v>
      </c>
      <c r="D461" s="119" t="s">
        <v>1145</v>
      </c>
    </row>
    <row r="462" spans="1:4" x14ac:dyDescent="0.25">
      <c r="A462" s="116" t="str">
        <f t="shared" si="7"/>
        <v>1703020100080.5</v>
      </c>
      <c r="B462" s="117">
        <v>170302010008</v>
      </c>
      <c r="C462" s="118">
        <v>0.5</v>
      </c>
      <c r="D462" s="119" t="s">
        <v>1146</v>
      </c>
    </row>
    <row r="463" spans="1:4" x14ac:dyDescent="0.25">
      <c r="A463" s="116" t="str">
        <f t="shared" si="7"/>
        <v>1703020100090.2</v>
      </c>
      <c r="B463" s="117">
        <v>170302010009</v>
      </c>
      <c r="C463" s="118">
        <v>0.2</v>
      </c>
      <c r="D463" s="119" t="s">
        <v>1147</v>
      </c>
    </row>
    <row r="464" spans="1:4" x14ac:dyDescent="0.25">
      <c r="A464" s="116" t="str">
        <f t="shared" si="7"/>
        <v>1703020100100</v>
      </c>
      <c r="B464" s="117">
        <v>170302010010</v>
      </c>
      <c r="C464" s="118">
        <v>0</v>
      </c>
      <c r="D464" s="119" t="s">
        <v>1148</v>
      </c>
    </row>
    <row r="465" spans="1:4" x14ac:dyDescent="0.25">
      <c r="A465" s="116" t="str">
        <f t="shared" si="7"/>
        <v>1703020100110.4</v>
      </c>
      <c r="B465" s="117">
        <v>170302010011</v>
      </c>
      <c r="C465" s="118">
        <v>0.4</v>
      </c>
      <c r="D465" s="119" t="s">
        <v>1149</v>
      </c>
    </row>
    <row r="466" spans="1:4" x14ac:dyDescent="0.25">
      <c r="A466" s="116" t="str">
        <f t="shared" si="7"/>
        <v>1703020100121</v>
      </c>
      <c r="B466" s="117">
        <v>170302010012</v>
      </c>
      <c r="C466" s="118">
        <f>20%+80%</f>
        <v>1</v>
      </c>
      <c r="D466" s="119" t="s">
        <v>1150</v>
      </c>
    </row>
    <row r="467" spans="1:4" x14ac:dyDescent="0.25">
      <c r="A467" s="116" t="str">
        <f t="shared" si="7"/>
        <v>1703020105010.5</v>
      </c>
      <c r="B467" s="117">
        <v>170302010501</v>
      </c>
      <c r="C467" s="118">
        <v>0.5</v>
      </c>
      <c r="D467" s="119" t="s">
        <v>501</v>
      </c>
    </row>
    <row r="468" spans="1:4" x14ac:dyDescent="0.25">
      <c r="A468" s="116" t="str">
        <f t="shared" si="7"/>
        <v>1703020105020.25</v>
      </c>
      <c r="B468" s="117">
        <v>170302010502</v>
      </c>
      <c r="C468" s="118">
        <v>0.25</v>
      </c>
      <c r="D468" s="119" t="s">
        <v>1151</v>
      </c>
    </row>
    <row r="469" spans="1:4" x14ac:dyDescent="0.25">
      <c r="A469" s="116" t="str">
        <f t="shared" si="7"/>
        <v>1703020105030.5</v>
      </c>
      <c r="B469" s="117">
        <v>170302010503</v>
      </c>
      <c r="C469" s="118">
        <v>0.5</v>
      </c>
      <c r="D469" s="119" t="s">
        <v>627</v>
      </c>
    </row>
    <row r="470" spans="1:4" x14ac:dyDescent="0.25">
      <c r="A470" s="116" t="str">
        <f t="shared" si="7"/>
        <v>1703020105040.5</v>
      </c>
      <c r="B470" s="117">
        <v>170302010504</v>
      </c>
      <c r="C470" s="118">
        <v>0.5</v>
      </c>
      <c r="D470" s="119" t="s">
        <v>622</v>
      </c>
    </row>
    <row r="471" spans="1:4" x14ac:dyDescent="0.25">
      <c r="A471" s="116" t="str">
        <f t="shared" si="7"/>
        <v>1703020105050.5</v>
      </c>
      <c r="B471" s="117">
        <v>170302010505</v>
      </c>
      <c r="C471" s="118">
        <v>0.5</v>
      </c>
      <c r="D471" s="119" t="s">
        <v>624</v>
      </c>
    </row>
    <row r="472" spans="1:4" x14ac:dyDescent="0.25">
      <c r="A472" s="116" t="str">
        <f t="shared" si="7"/>
        <v>1703020105060.5</v>
      </c>
      <c r="B472" s="117">
        <v>170302010506</v>
      </c>
      <c r="C472" s="118">
        <v>0.5</v>
      </c>
      <c r="D472" s="119" t="s">
        <v>621</v>
      </c>
    </row>
    <row r="473" spans="1:4" x14ac:dyDescent="0.25">
      <c r="A473" s="116" t="str">
        <f t="shared" si="7"/>
        <v>1703020105070.5</v>
      </c>
      <c r="B473" s="117">
        <v>170302010507</v>
      </c>
      <c r="C473" s="118">
        <v>0.5</v>
      </c>
      <c r="D473" s="119" t="s">
        <v>510</v>
      </c>
    </row>
    <row r="474" spans="1:4" x14ac:dyDescent="0.25">
      <c r="A474" s="116" t="str">
        <f t="shared" si="7"/>
        <v>1703020105080.25</v>
      </c>
      <c r="B474" s="117">
        <v>170302010508</v>
      </c>
      <c r="C474" s="118">
        <v>0.25</v>
      </c>
      <c r="D474" s="119" t="s">
        <v>519</v>
      </c>
    </row>
    <row r="475" spans="1:4" x14ac:dyDescent="0.25">
      <c r="A475" s="116" t="str">
        <f t="shared" si="7"/>
        <v>1703020105090.5</v>
      </c>
      <c r="B475" s="117">
        <v>170302010509</v>
      </c>
      <c r="C475" s="118">
        <v>0.5</v>
      </c>
      <c r="D475" s="119" t="s">
        <v>596</v>
      </c>
    </row>
    <row r="476" spans="1:4" x14ac:dyDescent="0.25">
      <c r="A476" s="116" t="str">
        <f t="shared" si="7"/>
        <v>1703020105100.5</v>
      </c>
      <c r="B476" s="117">
        <v>170302010510</v>
      </c>
      <c r="C476" s="118">
        <v>0.5</v>
      </c>
      <c r="D476" s="119" t="s">
        <v>628</v>
      </c>
    </row>
    <row r="477" spans="1:4" x14ac:dyDescent="0.25">
      <c r="A477" s="116" t="str">
        <f t="shared" si="7"/>
        <v>1703020105110.5</v>
      </c>
      <c r="B477" s="117">
        <v>170302010511</v>
      </c>
      <c r="C477" s="118">
        <v>0.5</v>
      </c>
      <c r="D477" s="119" t="s">
        <v>626</v>
      </c>
    </row>
    <row r="478" spans="1:4" x14ac:dyDescent="0.25">
      <c r="A478" s="116" t="str">
        <f t="shared" si="7"/>
        <v>1703020105120.5</v>
      </c>
      <c r="B478" s="117">
        <v>170302010512</v>
      </c>
      <c r="C478" s="118">
        <v>0.5</v>
      </c>
      <c r="D478" s="119" t="s">
        <v>625</v>
      </c>
    </row>
    <row r="479" spans="1:4" x14ac:dyDescent="0.25">
      <c r="A479" s="116" t="str">
        <f t="shared" si="7"/>
        <v>1703020105130.5</v>
      </c>
      <c r="B479" s="117">
        <v>170302010513</v>
      </c>
      <c r="C479" s="118">
        <v>0.5</v>
      </c>
      <c r="D479" s="119" t="s">
        <v>629</v>
      </c>
    </row>
    <row r="480" spans="1:4" x14ac:dyDescent="0.25">
      <c r="A480" s="116" t="str">
        <f t="shared" si="7"/>
        <v>1703020105140.5</v>
      </c>
      <c r="B480" s="117">
        <v>170302010514</v>
      </c>
      <c r="C480" s="118">
        <v>0.5</v>
      </c>
      <c r="D480" s="119" t="s">
        <v>1152</v>
      </c>
    </row>
    <row r="481" spans="1:4" x14ac:dyDescent="0.25">
      <c r="A481" s="116" t="str">
        <f t="shared" si="7"/>
        <v>1703020105150.5</v>
      </c>
      <c r="B481" s="117">
        <v>170302010515</v>
      </c>
      <c r="C481" s="118">
        <v>0.5</v>
      </c>
      <c r="D481" s="119" t="s">
        <v>602</v>
      </c>
    </row>
    <row r="482" spans="1:4" x14ac:dyDescent="0.25">
      <c r="A482" s="116" t="str">
        <f t="shared" si="7"/>
        <v>1703020200010.25</v>
      </c>
      <c r="B482" s="117">
        <v>170302020001</v>
      </c>
      <c r="C482" s="118">
        <v>0.25</v>
      </c>
      <c r="D482" s="119" t="s">
        <v>1153</v>
      </c>
    </row>
    <row r="483" spans="1:4" x14ac:dyDescent="0.25">
      <c r="A483" s="116" t="str">
        <f t="shared" si="7"/>
        <v>1703020200020.5</v>
      </c>
      <c r="B483" s="117">
        <v>170302020002</v>
      </c>
      <c r="C483" s="118">
        <v>0.5</v>
      </c>
      <c r="D483" s="119" t="s">
        <v>1154</v>
      </c>
    </row>
    <row r="484" spans="1:4" x14ac:dyDescent="0.25">
      <c r="A484" s="116" t="str">
        <f t="shared" si="7"/>
        <v>1703020200030.35</v>
      </c>
      <c r="B484" s="117">
        <v>170302020003</v>
      </c>
      <c r="C484" s="118">
        <v>0.35</v>
      </c>
      <c r="D484" s="119" t="s">
        <v>1155</v>
      </c>
    </row>
    <row r="485" spans="1:4" x14ac:dyDescent="0.25">
      <c r="A485" s="116" t="str">
        <f t="shared" si="7"/>
        <v>1703020200040.3</v>
      </c>
      <c r="B485" s="117">
        <v>170302020004</v>
      </c>
      <c r="C485" s="118">
        <v>0.3</v>
      </c>
      <c r="D485" s="119" t="s">
        <v>1156</v>
      </c>
    </row>
    <row r="486" spans="1:4" x14ac:dyDescent="0.25">
      <c r="A486" s="116" t="str">
        <f t="shared" si="7"/>
        <v>1703020200050.5</v>
      </c>
      <c r="B486" s="117">
        <v>170302020005</v>
      </c>
      <c r="C486" s="118">
        <v>0.5</v>
      </c>
      <c r="D486" s="119" t="s">
        <v>1157</v>
      </c>
    </row>
    <row r="487" spans="1:4" x14ac:dyDescent="0.25">
      <c r="A487" s="116" t="str">
        <f t="shared" si="7"/>
        <v>1703020200060.3</v>
      </c>
      <c r="B487" s="117">
        <v>170302020006</v>
      </c>
      <c r="C487" s="118">
        <v>0.3</v>
      </c>
      <c r="D487" s="119" t="s">
        <v>1158</v>
      </c>
    </row>
    <row r="488" spans="1:4" x14ac:dyDescent="0.25">
      <c r="A488" s="116" t="str">
        <f t="shared" si="7"/>
        <v>1703020200070.2</v>
      </c>
      <c r="B488" s="117">
        <v>170302020007</v>
      </c>
      <c r="C488" s="118">
        <v>0.2</v>
      </c>
      <c r="D488" s="119" t="s">
        <v>1159</v>
      </c>
    </row>
    <row r="489" spans="1:4" x14ac:dyDescent="0.25">
      <c r="A489" s="116" t="str">
        <f t="shared" si="7"/>
        <v>1703020200080.4</v>
      </c>
      <c r="B489" s="117">
        <v>170302020008</v>
      </c>
      <c r="C489" s="118">
        <v>0.4</v>
      </c>
      <c r="D489" s="119" t="s">
        <v>582</v>
      </c>
    </row>
    <row r="490" spans="1:4" x14ac:dyDescent="0.25">
      <c r="A490" s="116" t="str">
        <f t="shared" si="7"/>
        <v>1703020200090.25</v>
      </c>
      <c r="B490" s="117">
        <v>170302020009</v>
      </c>
      <c r="C490" s="118">
        <v>0.25</v>
      </c>
      <c r="D490" s="119" t="s">
        <v>1160</v>
      </c>
    </row>
    <row r="491" spans="1:4" x14ac:dyDescent="0.25">
      <c r="A491" s="116" t="str">
        <f t="shared" si="7"/>
        <v>1703020200100.3</v>
      </c>
      <c r="B491" s="117">
        <v>170302020010</v>
      </c>
      <c r="C491" s="118">
        <v>0.3</v>
      </c>
      <c r="D491" s="119" t="s">
        <v>491</v>
      </c>
    </row>
    <row r="492" spans="1:4" x14ac:dyDescent="0.25">
      <c r="A492" s="116" t="str">
        <f t="shared" si="7"/>
        <v>1703020200110.4</v>
      </c>
      <c r="B492" s="117">
        <v>170302020011</v>
      </c>
      <c r="C492" s="118">
        <v>0.4</v>
      </c>
      <c r="D492" s="119" t="s">
        <v>628</v>
      </c>
    </row>
    <row r="493" spans="1:4" x14ac:dyDescent="0.25">
      <c r="A493" s="116" t="str">
        <f t="shared" si="7"/>
        <v>1703020200120.2</v>
      </c>
      <c r="B493" s="117">
        <v>170302020012</v>
      </c>
      <c r="C493" s="118">
        <v>0.2</v>
      </c>
      <c r="D493" s="119" t="s">
        <v>1161</v>
      </c>
    </row>
    <row r="494" spans="1:4" x14ac:dyDescent="0.25">
      <c r="A494" s="116" t="str">
        <f t="shared" si="7"/>
        <v>1703020200130.7</v>
      </c>
      <c r="B494" s="117">
        <v>170302020013</v>
      </c>
      <c r="C494" s="118">
        <f>20%+30%+20%</f>
        <v>0.7</v>
      </c>
      <c r="D494" s="119" t="s">
        <v>773</v>
      </c>
    </row>
    <row r="495" spans="1:4" x14ac:dyDescent="0.25">
      <c r="A495" s="116" t="str">
        <f t="shared" si="7"/>
        <v>1703020200140.2</v>
      </c>
      <c r="B495" s="117">
        <v>170302020014</v>
      </c>
      <c r="C495" s="118">
        <v>0.2</v>
      </c>
      <c r="D495" s="119" t="s">
        <v>1162</v>
      </c>
    </row>
    <row r="496" spans="1:4" x14ac:dyDescent="0.25">
      <c r="A496" s="116" t="str">
        <f t="shared" si="7"/>
        <v>1703020200150.6</v>
      </c>
      <c r="B496" s="117">
        <v>170302020015</v>
      </c>
      <c r="C496" s="118">
        <v>0.6</v>
      </c>
      <c r="D496" s="119" t="s">
        <v>1163</v>
      </c>
    </row>
    <row r="497" spans="1:4" x14ac:dyDescent="0.25">
      <c r="A497" s="116" t="str">
        <f t="shared" si="7"/>
        <v>1703020200160</v>
      </c>
      <c r="B497" s="117">
        <v>170302020016</v>
      </c>
      <c r="C497" s="118">
        <v>0</v>
      </c>
      <c r="D497" s="119" t="s">
        <v>1164</v>
      </c>
    </row>
    <row r="498" spans="1:4" x14ac:dyDescent="0.25">
      <c r="A498" s="116" t="str">
        <f t="shared" si="7"/>
        <v>1703020200170</v>
      </c>
      <c r="B498" s="117">
        <v>170302020017</v>
      </c>
      <c r="C498" s="118">
        <v>0</v>
      </c>
      <c r="D498" s="119" t="s">
        <v>641</v>
      </c>
    </row>
    <row r="499" spans="1:4" x14ac:dyDescent="0.25">
      <c r="A499" s="116" t="str">
        <f t="shared" si="7"/>
        <v>1703020200180.2</v>
      </c>
      <c r="B499" s="117">
        <v>170302020018</v>
      </c>
      <c r="C499" s="118">
        <v>0.2</v>
      </c>
      <c r="D499" s="119" t="s">
        <v>1165</v>
      </c>
    </row>
    <row r="500" spans="1:4" x14ac:dyDescent="0.25">
      <c r="A500" s="116" t="str">
        <f t="shared" si="7"/>
        <v>1703020201010.2</v>
      </c>
      <c r="B500" s="117">
        <v>170302020101</v>
      </c>
      <c r="C500" s="118">
        <v>0.2</v>
      </c>
      <c r="D500" s="119" t="s">
        <v>1166</v>
      </c>
    </row>
    <row r="501" spans="1:4" x14ac:dyDescent="0.25">
      <c r="A501" s="116" t="str">
        <f t="shared" si="7"/>
        <v>1703020205010.4</v>
      </c>
      <c r="B501" s="117">
        <v>170302020501</v>
      </c>
      <c r="C501" s="118">
        <v>0.4</v>
      </c>
      <c r="D501" s="119" t="s">
        <v>1167</v>
      </c>
    </row>
    <row r="502" spans="1:4" x14ac:dyDescent="0.25">
      <c r="A502" s="116" t="str">
        <f t="shared" si="7"/>
        <v>1703020205020.45</v>
      </c>
      <c r="B502" s="117">
        <v>170302020502</v>
      </c>
      <c r="C502" s="118">
        <v>0.45</v>
      </c>
      <c r="D502" s="119" t="s">
        <v>577</v>
      </c>
    </row>
    <row r="503" spans="1:4" x14ac:dyDescent="0.25">
      <c r="A503" s="116" t="str">
        <f t="shared" si="7"/>
        <v>1703020205030.45</v>
      </c>
      <c r="B503" s="117">
        <v>170302020503</v>
      </c>
      <c r="C503" s="118">
        <v>0.45</v>
      </c>
      <c r="D503" s="119" t="s">
        <v>566</v>
      </c>
    </row>
    <row r="504" spans="1:4" x14ac:dyDescent="0.25">
      <c r="A504" s="116" t="str">
        <f t="shared" si="7"/>
        <v>1703020205040.45</v>
      </c>
      <c r="B504" s="117">
        <v>170302020504</v>
      </c>
      <c r="C504" s="118">
        <v>0.45</v>
      </c>
      <c r="D504" s="119" t="s">
        <v>565</v>
      </c>
    </row>
    <row r="505" spans="1:4" x14ac:dyDescent="0.25">
      <c r="A505" s="116" t="str">
        <f t="shared" ref="A505:A568" si="8">CONCATENATE(B505,C505)</f>
        <v>1703020205050.4</v>
      </c>
      <c r="B505" s="117">
        <v>170302020505</v>
      </c>
      <c r="C505" s="118">
        <v>0.4</v>
      </c>
      <c r="D505" s="119" t="s">
        <v>581</v>
      </c>
    </row>
    <row r="506" spans="1:4" x14ac:dyDescent="0.25">
      <c r="A506" s="116" t="str">
        <f t="shared" si="8"/>
        <v>1703020208010.5</v>
      </c>
      <c r="B506" s="117">
        <v>170302020801</v>
      </c>
      <c r="C506" s="118">
        <v>0.5</v>
      </c>
      <c r="D506" s="119" t="s">
        <v>1168</v>
      </c>
    </row>
    <row r="507" spans="1:4" x14ac:dyDescent="0.25">
      <c r="A507" s="116" t="str">
        <f t="shared" si="8"/>
        <v>1703020208020.5</v>
      </c>
      <c r="B507" s="117">
        <v>170302020802</v>
      </c>
      <c r="C507" s="118">
        <v>0.5</v>
      </c>
      <c r="D507" s="119" t="s">
        <v>1169</v>
      </c>
    </row>
    <row r="508" spans="1:4" x14ac:dyDescent="0.25">
      <c r="A508" s="116" t="str">
        <f t="shared" si="8"/>
        <v>1703020208030.5</v>
      </c>
      <c r="B508" s="117">
        <v>170302020803</v>
      </c>
      <c r="C508" s="118">
        <v>0.5</v>
      </c>
      <c r="D508" s="119" t="s">
        <v>1170</v>
      </c>
    </row>
    <row r="509" spans="1:4" x14ac:dyDescent="0.25">
      <c r="A509" s="116" t="str">
        <f t="shared" si="8"/>
        <v>1703020208040.5</v>
      </c>
      <c r="B509" s="117">
        <v>170302020804</v>
      </c>
      <c r="C509" s="118">
        <v>0.5</v>
      </c>
      <c r="D509" s="119" t="s">
        <v>1171</v>
      </c>
    </row>
    <row r="510" spans="1:4" x14ac:dyDescent="0.25">
      <c r="A510" s="116" t="str">
        <f t="shared" si="8"/>
        <v>1703020208050.4</v>
      </c>
      <c r="B510" s="117">
        <v>170302020805</v>
      </c>
      <c r="C510" s="118">
        <v>0.4</v>
      </c>
      <c r="D510" s="119" t="s">
        <v>1172</v>
      </c>
    </row>
    <row r="511" spans="1:4" x14ac:dyDescent="0.25">
      <c r="A511" s="116" t="str">
        <f t="shared" si="8"/>
        <v>1703020208060.5</v>
      </c>
      <c r="B511" s="117">
        <v>170302020806</v>
      </c>
      <c r="C511" s="118">
        <v>0.5</v>
      </c>
      <c r="D511" s="119" t="s">
        <v>1173</v>
      </c>
    </row>
    <row r="512" spans="1:4" x14ac:dyDescent="0.25">
      <c r="A512" s="116" t="str">
        <f t="shared" si="8"/>
        <v>1703020208070.25</v>
      </c>
      <c r="B512" s="117">
        <v>170302020807</v>
      </c>
      <c r="C512" s="118">
        <v>0.25</v>
      </c>
      <c r="D512" s="119" t="s">
        <v>1174</v>
      </c>
    </row>
    <row r="513" spans="1:4" x14ac:dyDescent="0.25">
      <c r="A513" s="116" t="str">
        <f t="shared" si="8"/>
        <v>1703020208080.4</v>
      </c>
      <c r="B513" s="117">
        <v>170302020808</v>
      </c>
      <c r="C513" s="118">
        <v>0.4</v>
      </c>
      <c r="D513" s="119" t="s">
        <v>1175</v>
      </c>
    </row>
    <row r="514" spans="1:4" x14ac:dyDescent="0.25">
      <c r="A514" s="116" t="str">
        <f t="shared" si="8"/>
        <v>1703020300010.25</v>
      </c>
      <c r="B514" s="117">
        <v>170302030001</v>
      </c>
      <c r="C514" s="118">
        <v>0.25</v>
      </c>
      <c r="D514" s="119" t="s">
        <v>1176</v>
      </c>
    </row>
    <row r="515" spans="1:4" x14ac:dyDescent="0.25">
      <c r="A515" s="116" t="str">
        <f t="shared" si="8"/>
        <v>1703020408010.25</v>
      </c>
      <c r="B515" s="117">
        <v>170302040801</v>
      </c>
      <c r="C515" s="118">
        <v>0.25</v>
      </c>
      <c r="D515" s="119" t="s">
        <v>623</v>
      </c>
    </row>
    <row r="516" spans="1:4" x14ac:dyDescent="0.25">
      <c r="A516" s="116" t="str">
        <f t="shared" si="8"/>
        <v>1703020408020.25</v>
      </c>
      <c r="B516" s="117">
        <v>170302040802</v>
      </c>
      <c r="C516" s="118">
        <v>0.25</v>
      </c>
      <c r="D516" s="119" t="s">
        <v>1177</v>
      </c>
    </row>
    <row r="517" spans="1:4" x14ac:dyDescent="0.25">
      <c r="A517" s="116" t="str">
        <f t="shared" si="8"/>
        <v>1703020408030.25</v>
      </c>
      <c r="B517" s="117">
        <v>170302040803</v>
      </c>
      <c r="C517" s="118">
        <v>0.25</v>
      </c>
      <c r="D517" s="119" t="s">
        <v>1178</v>
      </c>
    </row>
    <row r="518" spans="1:4" x14ac:dyDescent="0.25">
      <c r="A518" s="116" t="str">
        <f t="shared" si="8"/>
        <v>1703020408040.25</v>
      </c>
      <c r="B518" s="117">
        <v>170302040804</v>
      </c>
      <c r="C518" s="118">
        <v>0.25</v>
      </c>
      <c r="D518" s="119" t="s">
        <v>1179</v>
      </c>
    </row>
    <row r="519" spans="1:4" x14ac:dyDescent="0.25">
      <c r="A519" s="116" t="str">
        <f t="shared" si="8"/>
        <v>1703030200010.5</v>
      </c>
      <c r="B519" s="117">
        <v>170303020001</v>
      </c>
      <c r="C519" s="118">
        <v>0.5</v>
      </c>
      <c r="D519" s="119" t="s">
        <v>1180</v>
      </c>
    </row>
    <row r="520" spans="1:4" x14ac:dyDescent="0.25">
      <c r="A520" s="116" t="str">
        <f t="shared" si="8"/>
        <v>1703030200020.4</v>
      </c>
      <c r="B520" s="117">
        <v>170303020002</v>
      </c>
      <c r="C520" s="118">
        <v>0.4</v>
      </c>
      <c r="D520" s="119" t="s">
        <v>770</v>
      </c>
    </row>
    <row r="521" spans="1:4" x14ac:dyDescent="0.25">
      <c r="A521" s="116" t="str">
        <f t="shared" si="8"/>
        <v>1703030200030.5</v>
      </c>
      <c r="B521" s="117">
        <v>170303020003</v>
      </c>
      <c r="C521" s="118">
        <v>0.5</v>
      </c>
      <c r="D521" s="119" t="s">
        <v>1181</v>
      </c>
    </row>
    <row r="522" spans="1:4" x14ac:dyDescent="0.25">
      <c r="A522" s="116" t="str">
        <f t="shared" si="8"/>
        <v>1703030200040.4</v>
      </c>
      <c r="B522" s="117">
        <v>170303020004</v>
      </c>
      <c r="C522" s="118">
        <v>0.4</v>
      </c>
      <c r="D522" s="119" t="s">
        <v>1182</v>
      </c>
    </row>
    <row r="523" spans="1:4" x14ac:dyDescent="0.25">
      <c r="A523" s="116" t="str">
        <f t="shared" si="8"/>
        <v>1703030200050.3</v>
      </c>
      <c r="B523" s="117">
        <v>170303020005</v>
      </c>
      <c r="C523" s="118">
        <v>0.3</v>
      </c>
      <c r="D523" s="119" t="s">
        <v>1183</v>
      </c>
    </row>
    <row r="524" spans="1:4" x14ac:dyDescent="0.25">
      <c r="A524" s="116" t="str">
        <f t="shared" si="8"/>
        <v>1703030200060.2</v>
      </c>
      <c r="B524" s="117">
        <v>170303020006</v>
      </c>
      <c r="C524" s="118">
        <v>0.2</v>
      </c>
      <c r="D524" s="119" t="s">
        <v>1178</v>
      </c>
    </row>
    <row r="525" spans="1:4" x14ac:dyDescent="0.25">
      <c r="A525" s="116" t="str">
        <f t="shared" si="8"/>
        <v>1703030200070.2</v>
      </c>
      <c r="B525" s="117">
        <v>170303020007</v>
      </c>
      <c r="C525" s="118">
        <v>0.2</v>
      </c>
      <c r="D525" s="119" t="s">
        <v>1184</v>
      </c>
    </row>
    <row r="526" spans="1:4" x14ac:dyDescent="0.25">
      <c r="A526" s="116" t="str">
        <f t="shared" si="8"/>
        <v>1703030200080.6</v>
      </c>
      <c r="B526" s="117">
        <v>170303020008</v>
      </c>
      <c r="C526" s="118">
        <v>0.6</v>
      </c>
      <c r="D526" s="119" t="s">
        <v>1185</v>
      </c>
    </row>
    <row r="527" spans="1:4" x14ac:dyDescent="0.25">
      <c r="A527" s="116" t="str">
        <f t="shared" si="8"/>
        <v>1703030200090.4</v>
      </c>
      <c r="B527" s="117">
        <v>170303020009</v>
      </c>
      <c r="C527" s="118">
        <v>0.4</v>
      </c>
      <c r="D527" s="119" t="s">
        <v>1186</v>
      </c>
    </row>
    <row r="528" spans="1:4" x14ac:dyDescent="0.25">
      <c r="A528" s="116" t="str">
        <f t="shared" si="8"/>
        <v>1703030201010.5</v>
      </c>
      <c r="B528" s="117">
        <v>170303020101</v>
      </c>
      <c r="C528" s="118">
        <v>0.5</v>
      </c>
      <c r="D528" s="119" t="s">
        <v>1187</v>
      </c>
    </row>
    <row r="529" spans="1:4" x14ac:dyDescent="0.25">
      <c r="A529" s="116" t="str">
        <f t="shared" si="8"/>
        <v>1703030201020.4</v>
      </c>
      <c r="B529" s="117">
        <v>170303020102</v>
      </c>
      <c r="C529" s="118">
        <v>0.4</v>
      </c>
      <c r="D529" s="119" t="s">
        <v>502</v>
      </c>
    </row>
    <row r="530" spans="1:4" x14ac:dyDescent="0.25">
      <c r="A530" s="116" t="str">
        <f t="shared" si="8"/>
        <v>1703030305010.25</v>
      </c>
      <c r="B530" s="117">
        <v>170303030501</v>
      </c>
      <c r="C530" s="118">
        <v>0.25</v>
      </c>
      <c r="D530" s="119" t="s">
        <v>780</v>
      </c>
    </row>
    <row r="531" spans="1:4" x14ac:dyDescent="0.25">
      <c r="A531" s="116" t="str">
        <f t="shared" si="8"/>
        <v>1703030305020.25</v>
      </c>
      <c r="B531" s="117">
        <v>170303030502</v>
      </c>
      <c r="C531" s="118">
        <v>0.25</v>
      </c>
      <c r="D531" s="119" t="s">
        <v>1188</v>
      </c>
    </row>
    <row r="532" spans="1:4" x14ac:dyDescent="0.25">
      <c r="A532" s="116" t="str">
        <f t="shared" si="8"/>
        <v>1703030305030.25</v>
      </c>
      <c r="B532" s="117">
        <v>170303030503</v>
      </c>
      <c r="C532" s="118">
        <v>0.25</v>
      </c>
      <c r="D532" s="119" t="s">
        <v>782</v>
      </c>
    </row>
    <row r="533" spans="1:4" x14ac:dyDescent="0.25">
      <c r="A533" s="116" t="str">
        <f t="shared" si="8"/>
        <v>1703030305040.25</v>
      </c>
      <c r="B533" s="117">
        <v>170303030504</v>
      </c>
      <c r="C533" s="118">
        <v>0.25</v>
      </c>
      <c r="D533" s="119" t="s">
        <v>498</v>
      </c>
    </row>
    <row r="534" spans="1:4" x14ac:dyDescent="0.25">
      <c r="A534" s="116" t="str">
        <f t="shared" si="8"/>
        <v>1703030305050.25</v>
      </c>
      <c r="B534" s="117">
        <v>170303030505</v>
      </c>
      <c r="C534" s="118">
        <v>0.25</v>
      </c>
      <c r="D534" s="119" t="s">
        <v>1189</v>
      </c>
    </row>
    <row r="535" spans="1:4" x14ac:dyDescent="0.25">
      <c r="A535" s="116" t="str">
        <f t="shared" si="8"/>
        <v>1703030305060.25</v>
      </c>
      <c r="B535" s="117">
        <v>170303030506</v>
      </c>
      <c r="C535" s="118">
        <v>0.25</v>
      </c>
      <c r="D535" s="119" t="s">
        <v>610</v>
      </c>
    </row>
    <row r="536" spans="1:4" x14ac:dyDescent="0.25">
      <c r="A536" s="116" t="str">
        <f t="shared" si="8"/>
        <v>1703030305070.25</v>
      </c>
      <c r="B536" s="117">
        <v>170303030507</v>
      </c>
      <c r="C536" s="118">
        <v>0.25</v>
      </c>
      <c r="D536" s="119" t="s">
        <v>575</v>
      </c>
    </row>
    <row r="537" spans="1:4" x14ac:dyDescent="0.25">
      <c r="A537" s="116" t="str">
        <f t="shared" si="8"/>
        <v>1703030305080.25</v>
      </c>
      <c r="B537" s="117">
        <v>170303030508</v>
      </c>
      <c r="C537" s="118">
        <v>0.25</v>
      </c>
      <c r="D537" s="119" t="s">
        <v>781</v>
      </c>
    </row>
    <row r="538" spans="1:4" x14ac:dyDescent="0.25">
      <c r="A538" s="116" t="str">
        <f t="shared" si="8"/>
        <v>1703030305090.25</v>
      </c>
      <c r="B538" s="117">
        <v>170303030509</v>
      </c>
      <c r="C538" s="118">
        <v>0.25</v>
      </c>
      <c r="D538" s="119" t="s">
        <v>783</v>
      </c>
    </row>
    <row r="539" spans="1:4" x14ac:dyDescent="0.25">
      <c r="A539" s="116" t="str">
        <f t="shared" si="8"/>
        <v>1703030305100.25</v>
      </c>
      <c r="B539" s="117">
        <v>170303030510</v>
      </c>
      <c r="C539" s="118">
        <v>0.25</v>
      </c>
      <c r="D539" s="119" t="s">
        <v>779</v>
      </c>
    </row>
    <row r="540" spans="1:4" x14ac:dyDescent="0.25">
      <c r="A540" s="116" t="str">
        <f t="shared" si="8"/>
        <v>1703030305110.25</v>
      </c>
      <c r="B540" s="117">
        <v>170303030511</v>
      </c>
      <c r="C540" s="118">
        <v>0.25</v>
      </c>
      <c r="D540" s="119" t="s">
        <v>1190</v>
      </c>
    </row>
    <row r="541" spans="1:4" x14ac:dyDescent="0.25">
      <c r="A541" s="116" t="str">
        <f t="shared" si="8"/>
        <v>1801010100010.6</v>
      </c>
      <c r="B541" s="117">
        <v>180101010001</v>
      </c>
      <c r="C541" s="118">
        <v>0.6</v>
      </c>
      <c r="D541" s="119" t="s">
        <v>1191</v>
      </c>
    </row>
    <row r="542" spans="1:4" x14ac:dyDescent="0.25">
      <c r="A542" s="116" t="str">
        <f t="shared" si="8"/>
        <v>1801010100020.2</v>
      </c>
      <c r="B542" s="117">
        <v>180101010002</v>
      </c>
      <c r="C542" s="118">
        <v>0.2</v>
      </c>
      <c r="D542" s="119" t="s">
        <v>1192</v>
      </c>
    </row>
    <row r="543" spans="1:4" x14ac:dyDescent="0.25">
      <c r="A543" s="116" t="str">
        <f t="shared" si="8"/>
        <v>1801010100030.2</v>
      </c>
      <c r="B543" s="117">
        <v>180101010003</v>
      </c>
      <c r="C543" s="118">
        <v>0.2</v>
      </c>
      <c r="D543" s="119" t="s">
        <v>1193</v>
      </c>
    </row>
    <row r="544" spans="1:4" x14ac:dyDescent="0.25">
      <c r="A544" s="116" t="str">
        <f t="shared" si="8"/>
        <v>1801010100040.5</v>
      </c>
      <c r="B544" s="117">
        <v>180101010004</v>
      </c>
      <c r="C544" s="118">
        <f>20%+20%+10%</f>
        <v>0.5</v>
      </c>
      <c r="D544" s="119" t="s">
        <v>1194</v>
      </c>
    </row>
    <row r="545" spans="1:4" x14ac:dyDescent="0.25">
      <c r="A545" s="116" t="str">
        <f t="shared" si="8"/>
        <v>1801010100050.2</v>
      </c>
      <c r="B545" s="117">
        <v>180101010005</v>
      </c>
      <c r="C545" s="118">
        <v>0.2</v>
      </c>
      <c r="D545" s="119" t="s">
        <v>1195</v>
      </c>
    </row>
    <row r="546" spans="1:4" x14ac:dyDescent="0.25">
      <c r="A546" s="116" t="str">
        <f t="shared" si="8"/>
        <v>1801010100060.2</v>
      </c>
      <c r="B546" s="117">
        <v>180101010006</v>
      </c>
      <c r="C546" s="118">
        <v>0.2</v>
      </c>
      <c r="D546" s="119" t="s">
        <v>1196</v>
      </c>
    </row>
    <row r="547" spans="1:4" x14ac:dyDescent="0.25">
      <c r="A547" s="116" t="str">
        <f t="shared" si="8"/>
        <v>1801010100070.2</v>
      </c>
      <c r="B547" s="117">
        <v>180101010007</v>
      </c>
      <c r="C547" s="118">
        <v>0.2</v>
      </c>
      <c r="D547" s="119" t="s">
        <v>1197</v>
      </c>
    </row>
    <row r="548" spans="1:4" x14ac:dyDescent="0.25">
      <c r="A548" s="116" t="str">
        <f t="shared" si="8"/>
        <v>1801010100080.2</v>
      </c>
      <c r="B548" s="117">
        <v>180101010008</v>
      </c>
      <c r="C548" s="118">
        <v>0.2</v>
      </c>
      <c r="D548" s="119" t="s">
        <v>1198</v>
      </c>
    </row>
    <row r="549" spans="1:4" x14ac:dyDescent="0.25">
      <c r="A549" s="116" t="str">
        <f t="shared" si="8"/>
        <v>1801010100090.5</v>
      </c>
      <c r="B549" s="117">
        <v>180101010009</v>
      </c>
      <c r="C549" s="118">
        <v>0.5</v>
      </c>
      <c r="D549" s="119" t="s">
        <v>1199</v>
      </c>
    </row>
    <row r="550" spans="1:4" x14ac:dyDescent="0.25">
      <c r="A550" s="116" t="str">
        <f t="shared" si="8"/>
        <v>1801010100100.2</v>
      </c>
      <c r="B550" s="117">
        <v>180101010010</v>
      </c>
      <c r="C550" s="118">
        <v>0.2</v>
      </c>
      <c r="D550" s="119" t="s">
        <v>1200</v>
      </c>
    </row>
    <row r="551" spans="1:4" x14ac:dyDescent="0.25">
      <c r="A551" s="116" t="str">
        <f t="shared" si="8"/>
        <v>1801010100110.5</v>
      </c>
      <c r="B551" s="117">
        <v>180101010011</v>
      </c>
      <c r="C551" s="118">
        <v>0.5</v>
      </c>
      <c r="D551" s="119" t="s">
        <v>1201</v>
      </c>
    </row>
    <row r="552" spans="1:4" x14ac:dyDescent="0.25">
      <c r="A552" s="116" t="str">
        <f t="shared" si="8"/>
        <v>1801010100120.6</v>
      </c>
      <c r="B552" s="117">
        <v>180101010012</v>
      </c>
      <c r="C552" s="118">
        <v>0.6</v>
      </c>
      <c r="D552" s="119" t="s">
        <v>1202</v>
      </c>
    </row>
    <row r="553" spans="1:4" x14ac:dyDescent="0.25">
      <c r="A553" s="116" t="str">
        <f t="shared" si="8"/>
        <v>1801010100130.2</v>
      </c>
      <c r="B553" s="117">
        <v>180101010013</v>
      </c>
      <c r="C553" s="118">
        <v>0.2</v>
      </c>
      <c r="D553" s="119" t="s">
        <v>1203</v>
      </c>
    </row>
    <row r="554" spans="1:4" x14ac:dyDescent="0.25">
      <c r="A554" s="116" t="str">
        <f t="shared" si="8"/>
        <v>1801010100140.3</v>
      </c>
      <c r="B554" s="117">
        <v>180101010014</v>
      </c>
      <c r="C554" s="118">
        <v>0.3</v>
      </c>
      <c r="D554" s="119" t="s">
        <v>1204</v>
      </c>
    </row>
    <row r="555" spans="1:4" x14ac:dyDescent="0.25">
      <c r="A555" s="116" t="str">
        <f t="shared" si="8"/>
        <v>1801010100150.2</v>
      </c>
      <c r="B555" s="117">
        <v>180101010015</v>
      </c>
      <c r="C555" s="118">
        <v>0.2</v>
      </c>
      <c r="D555" s="119" t="s">
        <v>1205</v>
      </c>
    </row>
    <row r="556" spans="1:4" x14ac:dyDescent="0.25">
      <c r="A556" s="116" t="str">
        <f t="shared" si="8"/>
        <v>1801010100160.15</v>
      </c>
      <c r="B556" s="117">
        <v>180101010016</v>
      </c>
      <c r="C556" s="118">
        <v>0.15</v>
      </c>
      <c r="D556" s="119" t="s">
        <v>1206</v>
      </c>
    </row>
    <row r="557" spans="1:4" x14ac:dyDescent="0.25">
      <c r="A557" s="116" t="str">
        <f t="shared" si="8"/>
        <v>1801010100170.3</v>
      </c>
      <c r="B557" s="117">
        <v>180101010017</v>
      </c>
      <c r="C557" s="118">
        <v>0.3</v>
      </c>
      <c r="D557" s="119" t="s">
        <v>1207</v>
      </c>
    </row>
    <row r="558" spans="1:4" x14ac:dyDescent="0.25">
      <c r="A558" s="116" t="str">
        <f t="shared" si="8"/>
        <v>1801010100180.4</v>
      </c>
      <c r="B558" s="117">
        <v>180101010018</v>
      </c>
      <c r="C558" s="118">
        <v>0.4</v>
      </c>
      <c r="D558" s="119" t="s">
        <v>1208</v>
      </c>
    </row>
    <row r="559" spans="1:4" x14ac:dyDescent="0.25">
      <c r="A559" s="116" t="str">
        <f t="shared" si="8"/>
        <v>1801010100190.4</v>
      </c>
      <c r="B559" s="117">
        <v>180101010019</v>
      </c>
      <c r="C559" s="118">
        <v>0.4</v>
      </c>
      <c r="D559" s="119" t="s">
        <v>1209</v>
      </c>
    </row>
    <row r="560" spans="1:4" x14ac:dyDescent="0.25">
      <c r="A560" s="116" t="str">
        <f t="shared" si="8"/>
        <v>1801010100200.5</v>
      </c>
      <c r="B560" s="117">
        <v>180101010020</v>
      </c>
      <c r="C560" s="118">
        <v>0.5</v>
      </c>
      <c r="D560" s="119" t="s">
        <v>1210</v>
      </c>
    </row>
    <row r="561" spans="1:4" x14ac:dyDescent="0.25">
      <c r="A561" s="116" t="str">
        <f t="shared" si="8"/>
        <v>1801010100210.7</v>
      </c>
      <c r="B561" s="117">
        <v>180101010021</v>
      </c>
      <c r="C561" s="118">
        <f>60%+10%</f>
        <v>0.7</v>
      </c>
      <c r="D561" s="119" t="s">
        <v>1211</v>
      </c>
    </row>
    <row r="562" spans="1:4" x14ac:dyDescent="0.25">
      <c r="A562" s="116" t="str">
        <f t="shared" si="8"/>
        <v>1801010100220.2</v>
      </c>
      <c r="B562" s="117">
        <v>180101010022</v>
      </c>
      <c r="C562" s="118">
        <v>0.2</v>
      </c>
      <c r="D562" s="119" t="s">
        <v>1212</v>
      </c>
    </row>
    <row r="563" spans="1:4" x14ac:dyDescent="0.25">
      <c r="A563" s="116" t="str">
        <f t="shared" si="8"/>
        <v>1801010100230.3</v>
      </c>
      <c r="B563" s="117">
        <v>180101010023</v>
      </c>
      <c r="C563" s="118">
        <v>0.3</v>
      </c>
      <c r="D563" s="119" t="s">
        <v>1213</v>
      </c>
    </row>
    <row r="564" spans="1:4" x14ac:dyDescent="0.25">
      <c r="A564" s="116" t="str">
        <f t="shared" si="8"/>
        <v>1801010100240.5</v>
      </c>
      <c r="B564" s="117">
        <v>180101010024</v>
      </c>
      <c r="C564" s="118">
        <v>0.5</v>
      </c>
      <c r="D564" s="119" t="s">
        <v>1214</v>
      </c>
    </row>
    <row r="565" spans="1:4" x14ac:dyDescent="0.25">
      <c r="A565" s="116" t="str">
        <f t="shared" si="8"/>
        <v>1801010100250.2</v>
      </c>
      <c r="B565" s="117">
        <v>180101010025</v>
      </c>
      <c r="C565" s="118">
        <v>0.2</v>
      </c>
      <c r="D565" s="119" t="s">
        <v>1215</v>
      </c>
    </row>
    <row r="566" spans="1:4" x14ac:dyDescent="0.25">
      <c r="A566" s="116" t="str">
        <f t="shared" si="8"/>
        <v>1801010100260.2</v>
      </c>
      <c r="B566" s="117">
        <v>180101010026</v>
      </c>
      <c r="C566" s="118">
        <v>0.2</v>
      </c>
      <c r="D566" s="119" t="s">
        <v>1216</v>
      </c>
    </row>
    <row r="567" spans="1:4" x14ac:dyDescent="0.25">
      <c r="A567" s="116" t="str">
        <f t="shared" si="8"/>
        <v>1801010100270.3</v>
      </c>
      <c r="B567" s="117">
        <v>180101010027</v>
      </c>
      <c r="C567" s="118">
        <f>20%+10%</f>
        <v>0.30000000000000004</v>
      </c>
      <c r="D567" s="119" t="s">
        <v>1217</v>
      </c>
    </row>
    <row r="568" spans="1:4" x14ac:dyDescent="0.25">
      <c r="A568" s="116" t="str">
        <f t="shared" si="8"/>
        <v>1801010100280.2</v>
      </c>
      <c r="B568" s="117">
        <v>180101010028</v>
      </c>
      <c r="C568" s="118">
        <v>0.2</v>
      </c>
      <c r="D568" s="119" t="s">
        <v>1218</v>
      </c>
    </row>
    <row r="569" spans="1:4" x14ac:dyDescent="0.25">
      <c r="A569" s="116" t="str">
        <f t="shared" ref="A569:A632" si="9">CONCATENATE(B569,C569)</f>
        <v>1801010100290.2</v>
      </c>
      <c r="B569" s="117">
        <v>180101010029</v>
      </c>
      <c r="C569" s="118">
        <v>0.2</v>
      </c>
      <c r="D569" s="119" t="s">
        <v>1219</v>
      </c>
    </row>
    <row r="570" spans="1:4" x14ac:dyDescent="0.25">
      <c r="A570" s="116" t="str">
        <f t="shared" si="9"/>
        <v>1801010101010.4</v>
      </c>
      <c r="B570" s="117">
        <v>180101010101</v>
      </c>
      <c r="C570" s="118">
        <v>0.4</v>
      </c>
      <c r="D570" s="119" t="s">
        <v>496</v>
      </c>
    </row>
    <row r="571" spans="1:4" x14ac:dyDescent="0.25">
      <c r="A571" s="116" t="str">
        <f t="shared" si="9"/>
        <v>1801010101020.2</v>
      </c>
      <c r="B571" s="117">
        <v>180101010102</v>
      </c>
      <c r="C571" s="118">
        <v>0.2</v>
      </c>
      <c r="D571" s="119" t="s">
        <v>1220</v>
      </c>
    </row>
    <row r="572" spans="1:4" x14ac:dyDescent="0.25">
      <c r="A572" s="116" t="str">
        <f t="shared" si="9"/>
        <v>1801010101030.4</v>
      </c>
      <c r="B572" s="117">
        <v>180101010103</v>
      </c>
      <c r="C572" s="118">
        <v>0.4</v>
      </c>
      <c r="D572" s="119" t="s">
        <v>1221</v>
      </c>
    </row>
    <row r="573" spans="1:4" x14ac:dyDescent="0.25">
      <c r="A573" s="116" t="str">
        <f t="shared" si="9"/>
        <v>1801010101040</v>
      </c>
      <c r="B573" s="117">
        <v>180101010104</v>
      </c>
      <c r="C573" s="118">
        <v>0</v>
      </c>
      <c r="D573" s="119" t="s">
        <v>1222</v>
      </c>
    </row>
    <row r="574" spans="1:4" x14ac:dyDescent="0.25">
      <c r="A574" s="116" t="str">
        <f t="shared" si="9"/>
        <v>1801010105010.25</v>
      </c>
      <c r="B574" s="117">
        <v>180101010501</v>
      </c>
      <c r="C574" s="118">
        <v>0.25</v>
      </c>
      <c r="D574" s="119" t="s">
        <v>615</v>
      </c>
    </row>
    <row r="575" spans="1:4" x14ac:dyDescent="0.25">
      <c r="A575" s="116" t="str">
        <f t="shared" si="9"/>
        <v>1801010105020.25</v>
      </c>
      <c r="B575" s="117">
        <v>180101010502</v>
      </c>
      <c r="C575" s="118">
        <v>0.25</v>
      </c>
      <c r="D575" s="119" t="s">
        <v>1223</v>
      </c>
    </row>
    <row r="576" spans="1:4" x14ac:dyDescent="0.25">
      <c r="A576" s="116" t="str">
        <f t="shared" si="9"/>
        <v>1801010107010.25</v>
      </c>
      <c r="B576" s="117">
        <v>180101010701</v>
      </c>
      <c r="C576" s="118">
        <v>0.25</v>
      </c>
      <c r="D576" s="119" t="s">
        <v>1224</v>
      </c>
    </row>
    <row r="577" spans="1:4" x14ac:dyDescent="0.25">
      <c r="A577" s="116" t="str">
        <f t="shared" si="9"/>
        <v>1801010107020.5</v>
      </c>
      <c r="B577" s="117">
        <v>180101010702</v>
      </c>
      <c r="C577" s="118">
        <v>0.5</v>
      </c>
      <c r="D577" s="119" t="s">
        <v>701</v>
      </c>
    </row>
    <row r="578" spans="1:4" x14ac:dyDescent="0.25">
      <c r="A578" s="116" t="str">
        <f t="shared" si="9"/>
        <v>1801010107030.5</v>
      </c>
      <c r="B578" s="117">
        <v>180101010703</v>
      </c>
      <c r="C578" s="118">
        <f>25%+25%</f>
        <v>0.5</v>
      </c>
      <c r="D578" s="119" t="s">
        <v>1225</v>
      </c>
    </row>
    <row r="579" spans="1:4" x14ac:dyDescent="0.25">
      <c r="A579" s="116" t="str">
        <f t="shared" si="9"/>
        <v>1801010108010.4</v>
      </c>
      <c r="B579" s="117">
        <v>180101010801</v>
      </c>
      <c r="C579" s="118">
        <v>0.4</v>
      </c>
      <c r="D579" s="119" t="s">
        <v>1226</v>
      </c>
    </row>
    <row r="580" spans="1:4" x14ac:dyDescent="0.25">
      <c r="A580" s="116" t="str">
        <f t="shared" si="9"/>
        <v>1801010108020.4</v>
      </c>
      <c r="B580" s="117">
        <v>180101010802</v>
      </c>
      <c r="C580" s="118">
        <f>25%+15%</f>
        <v>0.4</v>
      </c>
      <c r="D580" s="119" t="s">
        <v>516</v>
      </c>
    </row>
    <row r="581" spans="1:4" x14ac:dyDescent="0.25">
      <c r="A581" s="116" t="str">
        <f t="shared" si="9"/>
        <v>1801010108030.3</v>
      </c>
      <c r="B581" s="117">
        <v>180101010803</v>
      </c>
      <c r="C581" s="118">
        <v>0.3</v>
      </c>
      <c r="D581" s="119" t="s">
        <v>1227</v>
      </c>
    </row>
    <row r="582" spans="1:4" x14ac:dyDescent="0.25">
      <c r="A582" s="116" t="str">
        <f t="shared" si="9"/>
        <v>1801010108040.5</v>
      </c>
      <c r="B582" s="117">
        <v>180101010804</v>
      </c>
      <c r="C582" s="118">
        <v>0.5</v>
      </c>
      <c r="D582" s="119" t="s">
        <v>1228</v>
      </c>
    </row>
    <row r="583" spans="1:4" x14ac:dyDescent="0.25">
      <c r="A583" s="116" t="str">
        <f t="shared" si="9"/>
        <v>1801010108050.5</v>
      </c>
      <c r="B583" s="117">
        <v>180101010805</v>
      </c>
      <c r="C583" s="118">
        <v>0.5</v>
      </c>
      <c r="D583" s="119" t="s">
        <v>1229</v>
      </c>
    </row>
    <row r="584" spans="1:4" x14ac:dyDescent="0.25">
      <c r="A584" s="116" t="str">
        <f t="shared" si="9"/>
        <v>1801010108060.25</v>
      </c>
      <c r="B584" s="117">
        <v>180101010806</v>
      </c>
      <c r="C584" s="118">
        <v>0.25</v>
      </c>
      <c r="D584" s="119" t="s">
        <v>1230</v>
      </c>
    </row>
    <row r="585" spans="1:4" x14ac:dyDescent="0.25">
      <c r="A585" s="116" t="str">
        <f t="shared" si="9"/>
        <v>1801010108070.4</v>
      </c>
      <c r="B585" s="117">
        <v>180101010807</v>
      </c>
      <c r="C585" s="118">
        <v>0.4</v>
      </c>
      <c r="D585" s="119" t="s">
        <v>618</v>
      </c>
    </row>
    <row r="586" spans="1:4" x14ac:dyDescent="0.25">
      <c r="A586" s="116" t="str">
        <f t="shared" si="9"/>
        <v>1801010108080.4</v>
      </c>
      <c r="B586" s="117">
        <v>180101010808</v>
      </c>
      <c r="C586" s="118">
        <v>0.4</v>
      </c>
      <c r="D586" s="119" t="s">
        <v>511</v>
      </c>
    </row>
    <row r="587" spans="1:4" x14ac:dyDescent="0.25">
      <c r="A587" s="116" t="str">
        <f t="shared" si="9"/>
        <v>1801010108090.4</v>
      </c>
      <c r="B587" s="117">
        <v>180101010809</v>
      </c>
      <c r="C587" s="118">
        <v>0.4</v>
      </c>
      <c r="D587" s="119" t="s">
        <v>555</v>
      </c>
    </row>
    <row r="588" spans="1:4" x14ac:dyDescent="0.25">
      <c r="A588" s="116" t="str">
        <f t="shared" si="9"/>
        <v>1801010108100.4</v>
      </c>
      <c r="B588" s="117">
        <v>180101010810</v>
      </c>
      <c r="C588" s="118">
        <v>0.4</v>
      </c>
      <c r="D588" s="119" t="s">
        <v>493</v>
      </c>
    </row>
    <row r="589" spans="1:4" x14ac:dyDescent="0.25">
      <c r="A589" s="116" t="str">
        <f t="shared" si="9"/>
        <v>1801010108110.4</v>
      </c>
      <c r="B589" s="117">
        <v>180101010811</v>
      </c>
      <c r="C589" s="118">
        <v>0.4</v>
      </c>
      <c r="D589" s="119" t="s">
        <v>1231</v>
      </c>
    </row>
    <row r="590" spans="1:4" x14ac:dyDescent="0.25">
      <c r="A590" s="116" t="str">
        <f t="shared" si="9"/>
        <v>1801010108120.4</v>
      </c>
      <c r="B590" s="117">
        <v>180101010812</v>
      </c>
      <c r="C590" s="118">
        <v>0.4</v>
      </c>
      <c r="D590" s="119" t="s">
        <v>589</v>
      </c>
    </row>
    <row r="591" spans="1:4" x14ac:dyDescent="0.25">
      <c r="A591" s="116" t="str">
        <f t="shared" si="9"/>
        <v>1801010108130.4</v>
      </c>
      <c r="B591" s="117">
        <v>180101010813</v>
      </c>
      <c r="C591" s="118">
        <v>0.4</v>
      </c>
      <c r="D591" s="119" t="s">
        <v>588</v>
      </c>
    </row>
    <row r="592" spans="1:4" x14ac:dyDescent="0.25">
      <c r="A592" s="116" t="str">
        <f t="shared" si="9"/>
        <v>1801010108140.4</v>
      </c>
      <c r="B592" s="117">
        <v>180101010814</v>
      </c>
      <c r="C592" s="118">
        <v>0.4</v>
      </c>
      <c r="D592" s="119" t="s">
        <v>590</v>
      </c>
    </row>
    <row r="593" spans="1:4" x14ac:dyDescent="0.25">
      <c r="A593" s="116" t="str">
        <f t="shared" si="9"/>
        <v>1801010108150.4</v>
      </c>
      <c r="B593" s="117">
        <v>180101010815</v>
      </c>
      <c r="C593" s="118">
        <v>0.4</v>
      </c>
      <c r="D593" s="119" t="s">
        <v>562</v>
      </c>
    </row>
    <row r="594" spans="1:4" x14ac:dyDescent="0.25">
      <c r="A594" s="116" t="str">
        <f t="shared" si="9"/>
        <v>1801010108160.25</v>
      </c>
      <c r="B594" s="117">
        <v>180101010816</v>
      </c>
      <c r="C594" s="118">
        <v>0.25</v>
      </c>
      <c r="D594" s="119" t="s">
        <v>742</v>
      </c>
    </row>
    <row r="595" spans="1:4" x14ac:dyDescent="0.25">
      <c r="A595" s="116" t="str">
        <f t="shared" si="9"/>
        <v>1801020100010.5</v>
      </c>
      <c r="B595" s="117">
        <v>180102010001</v>
      </c>
      <c r="C595" s="118">
        <v>0.5</v>
      </c>
      <c r="D595" s="119" t="s">
        <v>1232</v>
      </c>
    </row>
    <row r="596" spans="1:4" x14ac:dyDescent="0.25">
      <c r="A596" s="116" t="str">
        <f t="shared" si="9"/>
        <v>1801020100020</v>
      </c>
      <c r="B596" s="117">
        <v>180102010002</v>
      </c>
      <c r="C596" s="118">
        <v>0</v>
      </c>
      <c r="D596" s="119" t="s">
        <v>1233</v>
      </c>
    </row>
    <row r="597" spans="1:4" x14ac:dyDescent="0.25">
      <c r="A597" s="116" t="str">
        <f t="shared" si="9"/>
        <v>1801020100030.6</v>
      </c>
      <c r="B597" s="117">
        <v>180102010003</v>
      </c>
      <c r="C597" s="118">
        <v>0.6</v>
      </c>
      <c r="D597" s="119" t="s">
        <v>1234</v>
      </c>
    </row>
    <row r="598" spans="1:4" x14ac:dyDescent="0.25">
      <c r="A598" s="116" t="str">
        <f t="shared" si="9"/>
        <v>1801020100040.35</v>
      </c>
      <c r="B598" s="117">
        <v>180102010004</v>
      </c>
      <c r="C598" s="118">
        <v>0.35</v>
      </c>
      <c r="D598" s="119" t="s">
        <v>1235</v>
      </c>
    </row>
    <row r="599" spans="1:4" x14ac:dyDescent="0.25">
      <c r="A599" s="116" t="str">
        <f t="shared" si="9"/>
        <v>1801020100050.5</v>
      </c>
      <c r="B599" s="117">
        <v>180102010005</v>
      </c>
      <c r="C599" s="118">
        <f>35%+15%</f>
        <v>0.5</v>
      </c>
      <c r="D599" s="119" t="s">
        <v>1236</v>
      </c>
    </row>
    <row r="600" spans="1:4" x14ac:dyDescent="0.25">
      <c r="A600" s="116" t="str">
        <f t="shared" si="9"/>
        <v>1801020100060.65</v>
      </c>
      <c r="B600" s="117">
        <v>180102010006</v>
      </c>
      <c r="C600" s="118">
        <f>50%+15%</f>
        <v>0.65</v>
      </c>
      <c r="D600" s="119" t="s">
        <v>1237</v>
      </c>
    </row>
    <row r="601" spans="1:4" x14ac:dyDescent="0.25">
      <c r="A601" s="116" t="str">
        <f t="shared" si="9"/>
        <v>1801020100070.4</v>
      </c>
      <c r="B601" s="117">
        <v>180102010007</v>
      </c>
      <c r="C601" s="118">
        <v>0.4</v>
      </c>
      <c r="D601" s="119" t="s">
        <v>1238</v>
      </c>
    </row>
    <row r="602" spans="1:4" x14ac:dyDescent="0.25">
      <c r="A602" s="116" t="str">
        <f t="shared" si="9"/>
        <v>1801020100080.2</v>
      </c>
      <c r="B602" s="117">
        <v>180102010008</v>
      </c>
      <c r="C602" s="118">
        <v>0.2</v>
      </c>
      <c r="D602" s="119" t="s">
        <v>1239</v>
      </c>
    </row>
    <row r="603" spans="1:4" x14ac:dyDescent="0.25">
      <c r="A603" s="116" t="str">
        <f t="shared" si="9"/>
        <v>1801020100090.5</v>
      </c>
      <c r="B603" s="117">
        <v>180102010009</v>
      </c>
      <c r="C603" s="118">
        <v>0.5</v>
      </c>
      <c r="D603" s="119" t="s">
        <v>1240</v>
      </c>
    </row>
    <row r="604" spans="1:4" x14ac:dyDescent="0.25">
      <c r="A604" s="116" t="str">
        <f t="shared" si="9"/>
        <v>1801020100100.1</v>
      </c>
      <c r="B604" s="117">
        <v>180102010010</v>
      </c>
      <c r="C604" s="118">
        <v>0.1</v>
      </c>
      <c r="D604" s="119" t="s">
        <v>1241</v>
      </c>
    </row>
    <row r="605" spans="1:4" x14ac:dyDescent="0.25">
      <c r="A605" s="116" t="str">
        <f t="shared" si="9"/>
        <v>1801020100110.3</v>
      </c>
      <c r="B605" s="117">
        <v>180102010011</v>
      </c>
      <c r="C605" s="118">
        <f>20%+10%</f>
        <v>0.30000000000000004</v>
      </c>
      <c r="D605" s="119" t="s">
        <v>1242</v>
      </c>
    </row>
    <row r="606" spans="1:4" x14ac:dyDescent="0.25">
      <c r="A606" s="116" t="str">
        <f t="shared" si="9"/>
        <v>1801020100120.3</v>
      </c>
      <c r="B606" s="117">
        <v>180102010012</v>
      </c>
      <c r="C606" s="118">
        <v>0.3</v>
      </c>
      <c r="D606" s="119" t="s">
        <v>1243</v>
      </c>
    </row>
    <row r="607" spans="1:4" x14ac:dyDescent="0.25">
      <c r="A607" s="116" t="str">
        <f t="shared" si="9"/>
        <v>1801020100130.4</v>
      </c>
      <c r="B607" s="117">
        <v>180102010013</v>
      </c>
      <c r="C607" s="118">
        <f>20%+20%</f>
        <v>0.4</v>
      </c>
      <c r="D607" s="119" t="s">
        <v>1244</v>
      </c>
    </row>
    <row r="608" spans="1:4" x14ac:dyDescent="0.25">
      <c r="A608" s="116" t="str">
        <f t="shared" si="9"/>
        <v>1801020100140.3</v>
      </c>
      <c r="B608" s="117">
        <v>180102010014</v>
      </c>
      <c r="C608" s="118">
        <v>0.3</v>
      </c>
      <c r="D608" s="119" t="s">
        <v>548</v>
      </c>
    </row>
    <row r="609" spans="1:4" x14ac:dyDescent="0.25">
      <c r="A609" s="116" t="str">
        <f t="shared" si="9"/>
        <v>1801020100150.6</v>
      </c>
      <c r="B609" s="117">
        <v>180102010015</v>
      </c>
      <c r="C609" s="118">
        <f>40%+10%+10%</f>
        <v>0.6</v>
      </c>
      <c r="D609" s="119" t="s">
        <v>1245</v>
      </c>
    </row>
    <row r="610" spans="1:4" x14ac:dyDescent="0.25">
      <c r="A610" s="116" t="str">
        <f t="shared" si="9"/>
        <v>1801020100160.2</v>
      </c>
      <c r="B610" s="117">
        <v>180102010016</v>
      </c>
      <c r="C610" s="118">
        <v>0.2</v>
      </c>
      <c r="D610" s="119" t="s">
        <v>1246</v>
      </c>
    </row>
    <row r="611" spans="1:4" x14ac:dyDescent="0.25">
      <c r="A611" s="116" t="str">
        <f t="shared" si="9"/>
        <v>1801020100170.5</v>
      </c>
      <c r="B611" s="117">
        <v>180102010017</v>
      </c>
      <c r="C611" s="118">
        <v>0.5</v>
      </c>
      <c r="D611" s="119" t="s">
        <v>1247</v>
      </c>
    </row>
    <row r="612" spans="1:4" x14ac:dyDescent="0.25">
      <c r="A612" s="116" t="str">
        <f t="shared" si="9"/>
        <v>1801020100180.2</v>
      </c>
      <c r="B612" s="117">
        <v>180102010018</v>
      </c>
      <c r="C612" s="118">
        <v>0.2</v>
      </c>
      <c r="D612" s="119" t="s">
        <v>662</v>
      </c>
    </row>
    <row r="613" spans="1:4" x14ac:dyDescent="0.25">
      <c r="A613" s="116" t="str">
        <f t="shared" si="9"/>
        <v>1801020100190.5</v>
      </c>
      <c r="B613" s="117">
        <v>180102010019</v>
      </c>
      <c r="C613" s="118">
        <v>0.5</v>
      </c>
      <c r="D613" s="119" t="s">
        <v>1248</v>
      </c>
    </row>
    <row r="614" spans="1:4" x14ac:dyDescent="0.25">
      <c r="A614" s="116" t="str">
        <f t="shared" si="9"/>
        <v>1801020100200.3</v>
      </c>
      <c r="B614" s="117">
        <v>180102010020</v>
      </c>
      <c r="C614" s="118">
        <v>0.3</v>
      </c>
      <c r="D614" s="119" t="s">
        <v>1249</v>
      </c>
    </row>
    <row r="615" spans="1:4" x14ac:dyDescent="0.25">
      <c r="A615" s="116" t="str">
        <f t="shared" si="9"/>
        <v>1801020100210.2</v>
      </c>
      <c r="B615" s="117">
        <v>180102010021</v>
      </c>
      <c r="C615" s="118">
        <v>0.2</v>
      </c>
      <c r="D615" s="119" t="s">
        <v>1250</v>
      </c>
    </row>
    <row r="616" spans="1:4" x14ac:dyDescent="0.25">
      <c r="A616" s="116" t="str">
        <f t="shared" si="9"/>
        <v>1801020100220.3</v>
      </c>
      <c r="B616" s="117">
        <v>180102010022</v>
      </c>
      <c r="C616" s="118">
        <v>0.3</v>
      </c>
      <c r="D616" s="119" t="s">
        <v>1251</v>
      </c>
    </row>
    <row r="617" spans="1:4" x14ac:dyDescent="0.25">
      <c r="A617" s="116" t="str">
        <f t="shared" si="9"/>
        <v>1801020100230.3</v>
      </c>
      <c r="B617" s="117">
        <v>180102010023</v>
      </c>
      <c r="C617" s="118">
        <v>0.3</v>
      </c>
      <c r="D617" s="119" t="s">
        <v>1252</v>
      </c>
    </row>
    <row r="618" spans="1:4" x14ac:dyDescent="0.25">
      <c r="A618" s="116" t="str">
        <f t="shared" si="9"/>
        <v>1801020100240.5</v>
      </c>
      <c r="B618" s="117">
        <v>180102010024</v>
      </c>
      <c r="C618" s="118">
        <v>0.5</v>
      </c>
      <c r="D618" s="119" t="s">
        <v>1253</v>
      </c>
    </row>
    <row r="619" spans="1:4" x14ac:dyDescent="0.25">
      <c r="A619" s="116" t="str">
        <f t="shared" si="9"/>
        <v>1801020100250.55</v>
      </c>
      <c r="B619" s="117">
        <v>180102010025</v>
      </c>
      <c r="C619" s="118">
        <v>0.55000000000000004</v>
      </c>
      <c r="D619" s="119" t="s">
        <v>904</v>
      </c>
    </row>
    <row r="620" spans="1:4" x14ac:dyDescent="0.25">
      <c r="A620" s="116" t="str">
        <f t="shared" si="9"/>
        <v>1801020100260.75</v>
      </c>
      <c r="B620" s="117">
        <v>180102010026</v>
      </c>
      <c r="C620" s="118">
        <v>0.75</v>
      </c>
      <c r="D620" s="119" t="s">
        <v>1254</v>
      </c>
    </row>
    <row r="621" spans="1:4" x14ac:dyDescent="0.25">
      <c r="A621" s="116" t="str">
        <f t="shared" si="9"/>
        <v>1801020100270.5</v>
      </c>
      <c r="B621" s="117">
        <v>180102010027</v>
      </c>
      <c r="C621" s="118">
        <v>0.5</v>
      </c>
      <c r="D621" s="119" t="s">
        <v>1255</v>
      </c>
    </row>
    <row r="622" spans="1:4" x14ac:dyDescent="0.25">
      <c r="A622" s="116" t="str">
        <f t="shared" si="9"/>
        <v>1801020100280.55</v>
      </c>
      <c r="B622" s="117">
        <v>180102010028</v>
      </c>
      <c r="C622" s="118">
        <v>0.55000000000000004</v>
      </c>
      <c r="D622" s="119" t="s">
        <v>1256</v>
      </c>
    </row>
    <row r="623" spans="1:4" x14ac:dyDescent="0.25">
      <c r="A623" s="116" t="str">
        <f t="shared" si="9"/>
        <v>1801020100290.55</v>
      </c>
      <c r="B623" s="117">
        <v>180102010029</v>
      </c>
      <c r="C623" s="118">
        <v>0.55000000000000004</v>
      </c>
      <c r="D623" s="119" t="s">
        <v>1257</v>
      </c>
    </row>
    <row r="624" spans="1:4" x14ac:dyDescent="0.25">
      <c r="A624" s="116" t="str">
        <f t="shared" si="9"/>
        <v>1801020100300.2</v>
      </c>
      <c r="B624" s="117">
        <v>180102010030</v>
      </c>
      <c r="C624" s="118">
        <v>0.2</v>
      </c>
      <c r="D624" s="119" t="s">
        <v>1258</v>
      </c>
    </row>
    <row r="625" spans="1:4" x14ac:dyDescent="0.25">
      <c r="A625" s="116" t="str">
        <f t="shared" si="9"/>
        <v>1801020100310.2</v>
      </c>
      <c r="B625" s="117">
        <v>180102010031</v>
      </c>
      <c r="C625" s="118">
        <v>0.2</v>
      </c>
      <c r="D625" s="119" t="s">
        <v>1259</v>
      </c>
    </row>
    <row r="626" spans="1:4" x14ac:dyDescent="0.25">
      <c r="A626" s="116" t="str">
        <f t="shared" si="9"/>
        <v>1801020100320.5</v>
      </c>
      <c r="B626" s="117">
        <v>180102010032</v>
      </c>
      <c r="C626" s="118">
        <v>0.5</v>
      </c>
      <c r="D626" s="119" t="s">
        <v>1260</v>
      </c>
    </row>
    <row r="627" spans="1:4" x14ac:dyDescent="0.25">
      <c r="A627" s="116" t="str">
        <f t="shared" si="9"/>
        <v>1801020100330.3</v>
      </c>
      <c r="B627" s="117">
        <v>180102010033</v>
      </c>
      <c r="C627" s="118">
        <v>0.3</v>
      </c>
      <c r="D627" s="119" t="s">
        <v>1261</v>
      </c>
    </row>
    <row r="628" spans="1:4" x14ac:dyDescent="0.25">
      <c r="A628" s="116" t="str">
        <f t="shared" si="9"/>
        <v>1801020100340.5</v>
      </c>
      <c r="B628" s="117">
        <v>180102010034</v>
      </c>
      <c r="C628" s="118">
        <v>0.5</v>
      </c>
      <c r="D628" s="119" t="s">
        <v>1262</v>
      </c>
    </row>
    <row r="629" spans="1:4" x14ac:dyDescent="0.25">
      <c r="A629" s="116" t="str">
        <f t="shared" si="9"/>
        <v>1801020100350.2</v>
      </c>
      <c r="B629" s="117">
        <v>180102010035</v>
      </c>
      <c r="C629" s="118">
        <v>0.2</v>
      </c>
      <c r="D629" s="119" t="s">
        <v>1263</v>
      </c>
    </row>
    <row r="630" spans="1:4" x14ac:dyDescent="0.25">
      <c r="A630" s="116" t="str">
        <f t="shared" si="9"/>
        <v>1801020100360.4</v>
      </c>
      <c r="B630" s="117">
        <v>180102010036</v>
      </c>
      <c r="C630" s="118">
        <v>0.4</v>
      </c>
      <c r="D630" s="119" t="s">
        <v>1264</v>
      </c>
    </row>
    <row r="631" spans="1:4" x14ac:dyDescent="0.25">
      <c r="A631" s="116" t="str">
        <f t="shared" si="9"/>
        <v>1801020100370.3</v>
      </c>
      <c r="B631" s="117">
        <v>180102010037</v>
      </c>
      <c r="C631" s="118">
        <v>0.3</v>
      </c>
      <c r="D631" s="119" t="s">
        <v>1265</v>
      </c>
    </row>
    <row r="632" spans="1:4" x14ac:dyDescent="0.25">
      <c r="A632" s="116" t="str">
        <f t="shared" si="9"/>
        <v>1801020100380</v>
      </c>
      <c r="B632" s="117">
        <v>180102010038</v>
      </c>
      <c r="C632" s="118">
        <v>0</v>
      </c>
      <c r="D632" s="119" t="s">
        <v>1266</v>
      </c>
    </row>
    <row r="633" spans="1:4" x14ac:dyDescent="0.25">
      <c r="A633" s="116" t="str">
        <f t="shared" ref="A633:A696" si="10">CONCATENATE(B633,C633)</f>
        <v>1801020100390.55</v>
      </c>
      <c r="B633" s="117">
        <v>180102010039</v>
      </c>
      <c r="C633" s="118">
        <v>0.55000000000000004</v>
      </c>
      <c r="D633" s="119" t="s">
        <v>1018</v>
      </c>
    </row>
    <row r="634" spans="1:4" x14ac:dyDescent="0.25">
      <c r="A634" s="116" t="str">
        <f t="shared" si="10"/>
        <v>1801020100400.1</v>
      </c>
      <c r="B634" s="117">
        <v>180102010040</v>
      </c>
      <c r="C634" s="118">
        <v>0.1</v>
      </c>
      <c r="D634" s="119" t="s">
        <v>1267</v>
      </c>
    </row>
    <row r="635" spans="1:4" x14ac:dyDescent="0.25">
      <c r="A635" s="116" t="str">
        <f t="shared" si="10"/>
        <v>1801020100410.4</v>
      </c>
      <c r="B635" s="117">
        <v>180102010041</v>
      </c>
      <c r="C635" s="118">
        <v>0.4</v>
      </c>
      <c r="D635" s="119" t="s">
        <v>1268</v>
      </c>
    </row>
    <row r="636" spans="1:4" x14ac:dyDescent="0.25">
      <c r="A636" s="116" t="str">
        <f t="shared" si="10"/>
        <v>1801020100420.2</v>
      </c>
      <c r="B636" s="117">
        <v>180102010042</v>
      </c>
      <c r="C636" s="118">
        <v>0.2</v>
      </c>
      <c r="D636" s="119" t="s">
        <v>1269</v>
      </c>
    </row>
    <row r="637" spans="1:4" x14ac:dyDescent="0.25">
      <c r="A637" s="116" t="str">
        <f t="shared" si="10"/>
        <v>1801020105010.4</v>
      </c>
      <c r="B637" s="117">
        <v>180102010501</v>
      </c>
      <c r="C637" s="118">
        <v>0.4</v>
      </c>
      <c r="D637" s="119" t="s">
        <v>598</v>
      </c>
    </row>
    <row r="638" spans="1:4" x14ac:dyDescent="0.25">
      <c r="A638" s="116" t="str">
        <f t="shared" si="10"/>
        <v>1801020105020.4</v>
      </c>
      <c r="B638" s="117">
        <v>180102010502</v>
      </c>
      <c r="C638" s="118">
        <v>0.4</v>
      </c>
      <c r="D638" s="119" t="s">
        <v>1270</v>
      </c>
    </row>
    <row r="639" spans="1:4" x14ac:dyDescent="0.25">
      <c r="A639" s="116" t="str">
        <f t="shared" si="10"/>
        <v>1801020105030.4</v>
      </c>
      <c r="B639" s="117">
        <v>180102010503</v>
      </c>
      <c r="C639" s="118">
        <v>0.4</v>
      </c>
      <c r="D639" s="119" t="s">
        <v>670</v>
      </c>
    </row>
    <row r="640" spans="1:4" x14ac:dyDescent="0.25">
      <c r="A640" s="116" t="str">
        <f t="shared" si="10"/>
        <v>1801020105040.4</v>
      </c>
      <c r="B640" s="117">
        <v>180102010504</v>
      </c>
      <c r="C640" s="118">
        <v>0.4</v>
      </c>
      <c r="D640" s="119" t="s">
        <v>637</v>
      </c>
    </row>
    <row r="641" spans="1:4" x14ac:dyDescent="0.25">
      <c r="A641" s="116" t="str">
        <f t="shared" si="10"/>
        <v>1801020105050.4</v>
      </c>
      <c r="B641" s="117">
        <v>180102010505</v>
      </c>
      <c r="C641" s="118">
        <v>0.4</v>
      </c>
      <c r="D641" s="119" t="s">
        <v>640</v>
      </c>
    </row>
    <row r="642" spans="1:4" x14ac:dyDescent="0.25">
      <c r="A642" s="116" t="str">
        <f t="shared" si="10"/>
        <v>1801020105060.55</v>
      </c>
      <c r="B642" s="117">
        <v>180102010506</v>
      </c>
      <c r="C642" s="118">
        <v>0.55000000000000004</v>
      </c>
      <c r="D642" s="119" t="s">
        <v>635</v>
      </c>
    </row>
    <row r="643" spans="1:4" x14ac:dyDescent="0.25">
      <c r="A643" s="116" t="str">
        <f t="shared" si="10"/>
        <v>1801020105070.25</v>
      </c>
      <c r="B643" s="117">
        <v>180102010507</v>
      </c>
      <c r="C643" s="118">
        <v>0.25</v>
      </c>
      <c r="D643" s="119" t="s">
        <v>1271</v>
      </c>
    </row>
    <row r="644" spans="1:4" x14ac:dyDescent="0.25">
      <c r="A644" s="116" t="str">
        <f t="shared" si="10"/>
        <v>1801020105080.4</v>
      </c>
      <c r="B644" s="117">
        <v>180102010508</v>
      </c>
      <c r="C644" s="118">
        <v>0.4</v>
      </c>
      <c r="D644" s="119" t="s">
        <v>1272</v>
      </c>
    </row>
    <row r="645" spans="1:4" x14ac:dyDescent="0.25">
      <c r="A645" s="116" t="str">
        <f t="shared" si="10"/>
        <v>1801020105090.4</v>
      </c>
      <c r="B645" s="117">
        <v>180102010509</v>
      </c>
      <c r="C645" s="118">
        <v>0.4</v>
      </c>
      <c r="D645" s="119" t="s">
        <v>1273</v>
      </c>
    </row>
    <row r="646" spans="1:4" x14ac:dyDescent="0.25">
      <c r="A646" s="116" t="str">
        <f t="shared" si="10"/>
        <v>1801020200010.2</v>
      </c>
      <c r="B646" s="117">
        <v>180102020001</v>
      </c>
      <c r="C646" s="118">
        <v>0.2</v>
      </c>
      <c r="D646" s="119" t="s">
        <v>1274</v>
      </c>
    </row>
    <row r="647" spans="1:4" x14ac:dyDescent="0.25">
      <c r="A647" s="116" t="str">
        <f t="shared" si="10"/>
        <v>1801020200020.5</v>
      </c>
      <c r="B647" s="117">
        <v>180102020002</v>
      </c>
      <c r="C647" s="118">
        <f>30%+20%</f>
        <v>0.5</v>
      </c>
      <c r="D647" s="119" t="s">
        <v>1275</v>
      </c>
    </row>
    <row r="648" spans="1:4" x14ac:dyDescent="0.25">
      <c r="A648" s="116" t="str">
        <f t="shared" si="10"/>
        <v>1801020200030.45</v>
      </c>
      <c r="B648" s="117">
        <v>180102020003</v>
      </c>
      <c r="C648" s="118">
        <v>0.45</v>
      </c>
      <c r="D648" s="119" t="s">
        <v>1276</v>
      </c>
    </row>
    <row r="649" spans="1:4" x14ac:dyDescent="0.25">
      <c r="A649" s="116" t="str">
        <f t="shared" si="10"/>
        <v>1801020200040.2</v>
      </c>
      <c r="B649" s="117">
        <v>180102020004</v>
      </c>
      <c r="C649" s="118">
        <v>0.2</v>
      </c>
      <c r="D649" s="119" t="s">
        <v>553</v>
      </c>
    </row>
    <row r="650" spans="1:4" x14ac:dyDescent="0.25">
      <c r="A650" s="116" t="str">
        <f t="shared" si="10"/>
        <v>1801020200050.2</v>
      </c>
      <c r="B650" s="117">
        <v>180102020005</v>
      </c>
      <c r="C650" s="118">
        <v>0.2</v>
      </c>
      <c r="D650" s="119" t="s">
        <v>517</v>
      </c>
    </row>
    <row r="651" spans="1:4" x14ac:dyDescent="0.25">
      <c r="A651" s="116" t="str">
        <f t="shared" si="10"/>
        <v>1801020200060.35</v>
      </c>
      <c r="B651" s="117">
        <v>180102020006</v>
      </c>
      <c r="C651" s="118">
        <f>30%+5%</f>
        <v>0.35</v>
      </c>
      <c r="D651" s="119" t="s">
        <v>1277</v>
      </c>
    </row>
    <row r="652" spans="1:4" x14ac:dyDescent="0.25">
      <c r="A652" s="116" t="str">
        <f t="shared" si="10"/>
        <v>1801020200070.3</v>
      </c>
      <c r="B652" s="117">
        <v>180102020007</v>
      </c>
      <c r="C652" s="118">
        <v>0.3</v>
      </c>
      <c r="D652" s="119" t="s">
        <v>1278</v>
      </c>
    </row>
    <row r="653" spans="1:4" x14ac:dyDescent="0.25">
      <c r="A653" s="116" t="str">
        <f t="shared" si="10"/>
        <v>1801020200080.3</v>
      </c>
      <c r="B653" s="117">
        <v>180102020008</v>
      </c>
      <c r="C653" s="118">
        <v>0.3</v>
      </c>
      <c r="D653" s="119" t="s">
        <v>1279</v>
      </c>
    </row>
    <row r="654" spans="1:4" x14ac:dyDescent="0.25">
      <c r="A654" s="116" t="str">
        <f t="shared" si="10"/>
        <v>1801020200090.5</v>
      </c>
      <c r="B654" s="117">
        <v>180102020009</v>
      </c>
      <c r="C654" s="118">
        <f>20%+30%</f>
        <v>0.5</v>
      </c>
      <c r="D654" s="119" t="s">
        <v>1280</v>
      </c>
    </row>
    <row r="655" spans="1:4" x14ac:dyDescent="0.25">
      <c r="A655" s="116" t="str">
        <f t="shared" si="10"/>
        <v>1801020200100.3</v>
      </c>
      <c r="B655" s="117">
        <v>180102020010</v>
      </c>
      <c r="C655" s="118">
        <v>0.3</v>
      </c>
      <c r="D655" s="119" t="s">
        <v>1281</v>
      </c>
    </row>
    <row r="656" spans="1:4" x14ac:dyDescent="0.25">
      <c r="A656" s="116" t="str">
        <f t="shared" si="10"/>
        <v>1801020200110.3</v>
      </c>
      <c r="B656" s="117">
        <v>180102020011</v>
      </c>
      <c r="C656" s="118">
        <v>0.3</v>
      </c>
      <c r="D656" s="119" t="s">
        <v>1282</v>
      </c>
    </row>
    <row r="657" spans="1:4" x14ac:dyDescent="0.25">
      <c r="A657" s="116" t="str">
        <f t="shared" si="10"/>
        <v>1801020200120.2</v>
      </c>
      <c r="B657" s="117">
        <v>180102020012</v>
      </c>
      <c r="C657" s="118">
        <v>0.2</v>
      </c>
      <c r="D657" s="119" t="s">
        <v>1283</v>
      </c>
    </row>
    <row r="658" spans="1:4" x14ac:dyDescent="0.25">
      <c r="A658" s="116" t="str">
        <f t="shared" si="10"/>
        <v>1801020200130.1</v>
      </c>
      <c r="B658" s="117">
        <v>180102020013</v>
      </c>
      <c r="C658" s="118">
        <v>0.1</v>
      </c>
      <c r="D658" s="119" t="s">
        <v>1284</v>
      </c>
    </row>
    <row r="659" spans="1:4" x14ac:dyDescent="0.25">
      <c r="A659" s="116" t="str">
        <f t="shared" si="10"/>
        <v>1801020200140.3</v>
      </c>
      <c r="B659" s="117">
        <v>180102020014</v>
      </c>
      <c r="C659" s="118">
        <f>20%+10%</f>
        <v>0.30000000000000004</v>
      </c>
      <c r="D659" s="119" t="s">
        <v>1285</v>
      </c>
    </row>
    <row r="660" spans="1:4" x14ac:dyDescent="0.25">
      <c r="A660" s="116" t="str">
        <f t="shared" si="10"/>
        <v>1801020200150</v>
      </c>
      <c r="B660" s="117">
        <v>180102020015</v>
      </c>
      <c r="C660" s="118">
        <v>0</v>
      </c>
      <c r="D660" s="119" t="s">
        <v>1286</v>
      </c>
    </row>
    <row r="661" spans="1:4" x14ac:dyDescent="0.25">
      <c r="A661" s="116" t="str">
        <f t="shared" si="10"/>
        <v>1801020200160.2</v>
      </c>
      <c r="B661" s="117">
        <v>180102020016</v>
      </c>
      <c r="C661" s="118">
        <v>0.2</v>
      </c>
      <c r="D661" s="119" t="s">
        <v>1287</v>
      </c>
    </row>
    <row r="662" spans="1:4" x14ac:dyDescent="0.25">
      <c r="A662" s="116" t="str">
        <f t="shared" si="10"/>
        <v>1801020200170.5</v>
      </c>
      <c r="B662" s="117">
        <v>180102020017</v>
      </c>
      <c r="C662" s="118">
        <v>0.5</v>
      </c>
      <c r="D662" s="119" t="s">
        <v>1288</v>
      </c>
    </row>
    <row r="663" spans="1:4" x14ac:dyDescent="0.25">
      <c r="A663" s="116" t="str">
        <f t="shared" si="10"/>
        <v>1801020200180.6</v>
      </c>
      <c r="B663" s="117">
        <v>180102020018</v>
      </c>
      <c r="C663" s="118">
        <f>50%+10%</f>
        <v>0.6</v>
      </c>
      <c r="D663" s="119" t="s">
        <v>1289</v>
      </c>
    </row>
    <row r="664" spans="1:4" x14ac:dyDescent="0.25">
      <c r="A664" s="116" t="str">
        <f t="shared" si="10"/>
        <v>1801020200190</v>
      </c>
      <c r="B664" s="117">
        <v>180102020019</v>
      </c>
      <c r="C664" s="118">
        <v>0</v>
      </c>
      <c r="D664" s="119" t="s">
        <v>1290</v>
      </c>
    </row>
    <row r="665" spans="1:4" x14ac:dyDescent="0.25">
      <c r="A665" s="116" t="str">
        <f t="shared" si="10"/>
        <v>1801020200200.2</v>
      </c>
      <c r="B665" s="117">
        <v>180102020020</v>
      </c>
      <c r="C665" s="118">
        <v>0.2</v>
      </c>
      <c r="D665" s="119" t="s">
        <v>774</v>
      </c>
    </row>
    <row r="666" spans="1:4" x14ac:dyDescent="0.25">
      <c r="A666" s="116" t="str">
        <f t="shared" si="10"/>
        <v>1801020200210.4</v>
      </c>
      <c r="B666" s="117">
        <v>180102020021</v>
      </c>
      <c r="C666" s="118">
        <f>0%+40%</f>
        <v>0.4</v>
      </c>
      <c r="D666" s="119" t="s">
        <v>1291</v>
      </c>
    </row>
    <row r="667" spans="1:4" x14ac:dyDescent="0.25">
      <c r="A667" s="116" t="str">
        <f t="shared" si="10"/>
        <v>1801020201010</v>
      </c>
      <c r="B667" s="117">
        <v>180102020101</v>
      </c>
      <c r="C667" s="118">
        <v>0</v>
      </c>
      <c r="D667" s="119" t="s">
        <v>1292</v>
      </c>
    </row>
    <row r="668" spans="1:4" x14ac:dyDescent="0.25">
      <c r="A668" s="116" t="str">
        <f t="shared" si="10"/>
        <v>1801020205010.25</v>
      </c>
      <c r="B668" s="117">
        <v>180102020501</v>
      </c>
      <c r="C668" s="118">
        <v>0.25</v>
      </c>
      <c r="D668" s="119" t="s">
        <v>1293</v>
      </c>
    </row>
    <row r="669" spans="1:4" x14ac:dyDescent="0.25">
      <c r="A669" s="116" t="str">
        <f t="shared" si="10"/>
        <v>1801020205020.3</v>
      </c>
      <c r="B669" s="117">
        <v>180102020502</v>
      </c>
      <c r="C669" s="118">
        <v>0.3</v>
      </c>
      <c r="D669" s="119" t="s">
        <v>1294</v>
      </c>
    </row>
    <row r="670" spans="1:4" x14ac:dyDescent="0.25">
      <c r="A670" s="116" t="str">
        <f t="shared" si="10"/>
        <v>1801020205030.3</v>
      </c>
      <c r="B670" s="117">
        <v>180102020503</v>
      </c>
      <c r="C670" s="118">
        <v>0.3</v>
      </c>
      <c r="D670" s="119" t="s">
        <v>1295</v>
      </c>
    </row>
    <row r="671" spans="1:4" x14ac:dyDescent="0.25">
      <c r="A671" s="116" t="str">
        <f t="shared" si="10"/>
        <v>1801020205040.25</v>
      </c>
      <c r="B671" s="117">
        <v>180102020504</v>
      </c>
      <c r="C671" s="118">
        <v>0.25</v>
      </c>
      <c r="D671" s="119" t="s">
        <v>1296</v>
      </c>
    </row>
    <row r="672" spans="1:4" x14ac:dyDescent="0.25">
      <c r="A672" s="116" t="str">
        <f t="shared" si="10"/>
        <v>1801020205050.3</v>
      </c>
      <c r="B672" s="117">
        <v>180102020505</v>
      </c>
      <c r="C672" s="118">
        <v>0.3</v>
      </c>
      <c r="D672" s="119" t="s">
        <v>1297</v>
      </c>
    </row>
    <row r="673" spans="1:4" x14ac:dyDescent="0.25">
      <c r="A673" s="116" t="str">
        <f t="shared" si="10"/>
        <v>1801020300010.4</v>
      </c>
      <c r="B673" s="117">
        <v>180102030001</v>
      </c>
      <c r="C673" s="118">
        <v>0.4</v>
      </c>
      <c r="D673" s="119" t="s">
        <v>1298</v>
      </c>
    </row>
    <row r="674" spans="1:4" x14ac:dyDescent="0.25">
      <c r="A674" s="116" t="str">
        <f t="shared" si="10"/>
        <v>1801020300020.36</v>
      </c>
      <c r="B674" s="117">
        <v>180102030002</v>
      </c>
      <c r="C674" s="118">
        <v>0.36</v>
      </c>
      <c r="D674" s="119" t="s">
        <v>1299</v>
      </c>
    </row>
    <row r="675" spans="1:4" x14ac:dyDescent="0.25">
      <c r="A675" s="116" t="str">
        <f t="shared" si="10"/>
        <v>1801020300030.36</v>
      </c>
      <c r="B675" s="117">
        <v>180102030003</v>
      </c>
      <c r="C675" s="118">
        <v>0.36</v>
      </c>
      <c r="D675" s="119" t="s">
        <v>1300</v>
      </c>
    </row>
    <row r="676" spans="1:4" x14ac:dyDescent="0.25">
      <c r="A676" s="116" t="str">
        <f t="shared" si="10"/>
        <v>1801020300040.36</v>
      </c>
      <c r="B676" s="117">
        <v>180102030004</v>
      </c>
      <c r="C676" s="118">
        <v>0.36</v>
      </c>
      <c r="D676" s="119" t="s">
        <v>1301</v>
      </c>
    </row>
    <row r="677" spans="1:4" x14ac:dyDescent="0.25">
      <c r="A677" s="116" t="str">
        <f t="shared" si="10"/>
        <v>1801020300050.36</v>
      </c>
      <c r="B677" s="117">
        <v>180102030005</v>
      </c>
      <c r="C677" s="118">
        <v>0.36</v>
      </c>
      <c r="D677" s="119" t="s">
        <v>1302</v>
      </c>
    </row>
    <row r="678" spans="1:4" x14ac:dyDescent="0.25">
      <c r="A678" s="116" t="str">
        <f t="shared" si="10"/>
        <v>1801020300060.36</v>
      </c>
      <c r="B678" s="117">
        <v>180102030006</v>
      </c>
      <c r="C678" s="118">
        <v>0.36</v>
      </c>
      <c r="D678" s="119" t="s">
        <v>580</v>
      </c>
    </row>
    <row r="679" spans="1:4" x14ac:dyDescent="0.25">
      <c r="A679" s="116" t="str">
        <f t="shared" si="10"/>
        <v>1801020300070.5</v>
      </c>
      <c r="B679" s="117">
        <v>180102030007</v>
      </c>
      <c r="C679" s="118">
        <v>0.5</v>
      </c>
      <c r="D679" s="119" t="s">
        <v>1303</v>
      </c>
    </row>
    <row r="680" spans="1:4" x14ac:dyDescent="0.25">
      <c r="A680" s="116" t="str">
        <f t="shared" si="10"/>
        <v>1801020300080.5</v>
      </c>
      <c r="B680" s="117">
        <v>180102030008</v>
      </c>
      <c r="C680" s="118">
        <v>0.5</v>
      </c>
      <c r="D680" s="119" t="s">
        <v>1304</v>
      </c>
    </row>
    <row r="681" spans="1:4" x14ac:dyDescent="0.25">
      <c r="A681" s="116" t="str">
        <f t="shared" si="10"/>
        <v>1801020300090.5</v>
      </c>
      <c r="B681" s="117">
        <v>180102030009</v>
      </c>
      <c r="C681" s="118">
        <v>0.5</v>
      </c>
      <c r="D681" s="119" t="s">
        <v>1305</v>
      </c>
    </row>
    <row r="682" spans="1:4" x14ac:dyDescent="0.25">
      <c r="A682" s="116" t="str">
        <f t="shared" si="10"/>
        <v>1801020300100.5</v>
      </c>
      <c r="B682" s="117">
        <v>180102030010</v>
      </c>
      <c r="C682" s="118">
        <v>0.5</v>
      </c>
      <c r="D682" s="119" t="s">
        <v>1306</v>
      </c>
    </row>
    <row r="683" spans="1:4" x14ac:dyDescent="0.25">
      <c r="A683" s="116" t="str">
        <f t="shared" si="10"/>
        <v>1801020300110.5</v>
      </c>
      <c r="B683" s="117">
        <v>180102030011</v>
      </c>
      <c r="C683" s="118">
        <v>0.5</v>
      </c>
      <c r="D683" s="119" t="s">
        <v>1307</v>
      </c>
    </row>
    <row r="684" spans="1:4" x14ac:dyDescent="0.25">
      <c r="A684" s="116" t="str">
        <f t="shared" si="10"/>
        <v>1801020300120.5</v>
      </c>
      <c r="B684" s="117">
        <v>180102030012</v>
      </c>
      <c r="C684" s="118">
        <v>0.5</v>
      </c>
      <c r="D684" s="119" t="s">
        <v>1308</v>
      </c>
    </row>
    <row r="685" spans="1:4" x14ac:dyDescent="0.25">
      <c r="A685" s="116" t="str">
        <f t="shared" si="10"/>
        <v>1801020300130.5</v>
      </c>
      <c r="B685" s="117">
        <v>180102030013</v>
      </c>
      <c r="C685" s="118">
        <v>0.5</v>
      </c>
      <c r="D685" s="119" t="s">
        <v>1309</v>
      </c>
    </row>
    <row r="686" spans="1:4" x14ac:dyDescent="0.25">
      <c r="A686" s="116" t="str">
        <f t="shared" si="10"/>
        <v>1801020300140.5</v>
      </c>
      <c r="B686" s="117">
        <v>180102030014</v>
      </c>
      <c r="C686" s="118">
        <v>0.5</v>
      </c>
      <c r="D686" s="119" t="s">
        <v>1310</v>
      </c>
    </row>
    <row r="687" spans="1:4" x14ac:dyDescent="0.25">
      <c r="A687" s="116" t="str">
        <f t="shared" si="10"/>
        <v>1801020300150.5</v>
      </c>
      <c r="B687" s="117">
        <v>180102030015</v>
      </c>
      <c r="C687" s="118">
        <v>0.5</v>
      </c>
      <c r="D687" s="119" t="s">
        <v>1311</v>
      </c>
    </row>
    <row r="688" spans="1:4" x14ac:dyDescent="0.25">
      <c r="A688" s="116" t="str">
        <f t="shared" si="10"/>
        <v>1801020300160.5</v>
      </c>
      <c r="B688" s="117">
        <v>180102030016</v>
      </c>
      <c r="C688" s="118">
        <v>0.5</v>
      </c>
      <c r="D688" s="119" t="s">
        <v>1312</v>
      </c>
    </row>
    <row r="689" spans="1:4" x14ac:dyDescent="0.25">
      <c r="A689" s="116" t="str">
        <f t="shared" si="10"/>
        <v>1801020300170.5</v>
      </c>
      <c r="B689" s="117">
        <v>180102030017</v>
      </c>
      <c r="C689" s="118">
        <v>0.5</v>
      </c>
      <c r="D689" s="119" t="s">
        <v>1313</v>
      </c>
    </row>
    <row r="690" spans="1:4" x14ac:dyDescent="0.25">
      <c r="A690" s="116" t="str">
        <f t="shared" si="10"/>
        <v>1801020300180.5</v>
      </c>
      <c r="B690" s="117">
        <v>180102030018</v>
      </c>
      <c r="C690" s="118">
        <v>0.5</v>
      </c>
      <c r="D690" s="119" t="s">
        <v>1314</v>
      </c>
    </row>
    <row r="691" spans="1:4" x14ac:dyDescent="0.25">
      <c r="A691" s="116" t="str">
        <f t="shared" si="10"/>
        <v>1801020300190.5</v>
      </c>
      <c r="B691" s="117">
        <v>180102030019</v>
      </c>
      <c r="C691" s="118">
        <v>0.5</v>
      </c>
      <c r="D691" s="119" t="s">
        <v>1315</v>
      </c>
    </row>
    <row r="692" spans="1:4" x14ac:dyDescent="0.25">
      <c r="A692" s="116" t="str">
        <f t="shared" si="10"/>
        <v>1801020300200.5</v>
      </c>
      <c r="B692" s="117">
        <v>180102030020</v>
      </c>
      <c r="C692" s="118">
        <v>0.5</v>
      </c>
      <c r="D692" s="119" t="s">
        <v>1316</v>
      </c>
    </row>
    <row r="693" spans="1:4" x14ac:dyDescent="0.25">
      <c r="A693" s="116" t="str">
        <f t="shared" si="10"/>
        <v>1801020300210.5</v>
      </c>
      <c r="B693" s="117">
        <v>180102030021</v>
      </c>
      <c r="C693" s="118">
        <v>0.5</v>
      </c>
      <c r="D693" s="119" t="s">
        <v>485</v>
      </c>
    </row>
    <row r="694" spans="1:4" x14ac:dyDescent="0.25">
      <c r="A694" s="116" t="str">
        <f t="shared" si="10"/>
        <v>1801020300220.5</v>
      </c>
      <c r="B694" s="117">
        <v>180102030022</v>
      </c>
      <c r="C694" s="118">
        <v>0.5</v>
      </c>
      <c r="D694" s="119" t="s">
        <v>1317</v>
      </c>
    </row>
    <row r="695" spans="1:4" x14ac:dyDescent="0.25">
      <c r="A695" s="116" t="str">
        <f t="shared" si="10"/>
        <v>1801020300230.5</v>
      </c>
      <c r="B695" s="117">
        <v>180102030023</v>
      </c>
      <c r="C695" s="118">
        <v>0.5</v>
      </c>
      <c r="D695" s="119" t="s">
        <v>1318</v>
      </c>
    </row>
    <row r="696" spans="1:4" x14ac:dyDescent="0.25">
      <c r="A696" s="116" t="str">
        <f t="shared" si="10"/>
        <v>1801020300240.5</v>
      </c>
      <c r="B696" s="117">
        <v>180102030024</v>
      </c>
      <c r="C696" s="118">
        <v>0.5</v>
      </c>
      <c r="D696" s="119" t="s">
        <v>1319</v>
      </c>
    </row>
    <row r="697" spans="1:4" x14ac:dyDescent="0.25">
      <c r="A697" s="116" t="str">
        <f t="shared" ref="A697:A760" si="11">CONCATENATE(B697,C697)</f>
        <v>1801020300250.5</v>
      </c>
      <c r="B697" s="117">
        <v>180102030025</v>
      </c>
      <c r="C697" s="118">
        <v>0.5</v>
      </c>
      <c r="D697" s="119" t="s">
        <v>1320</v>
      </c>
    </row>
    <row r="698" spans="1:4" x14ac:dyDescent="0.25">
      <c r="A698" s="116" t="str">
        <f t="shared" si="11"/>
        <v>1801020400010.4</v>
      </c>
      <c r="B698" s="117">
        <v>180102040001</v>
      </c>
      <c r="C698" s="118">
        <v>0.4</v>
      </c>
      <c r="D698" s="119" t="s">
        <v>1321</v>
      </c>
    </row>
    <row r="699" spans="1:4" x14ac:dyDescent="0.25">
      <c r="A699" s="116" t="str">
        <f t="shared" si="11"/>
        <v>1801020400020.25</v>
      </c>
      <c r="B699" s="117">
        <v>180102040002</v>
      </c>
      <c r="C699" s="118">
        <v>0.25</v>
      </c>
      <c r="D699" s="119" t="s">
        <v>1322</v>
      </c>
    </row>
    <row r="700" spans="1:4" x14ac:dyDescent="0.25">
      <c r="A700" s="116" t="str">
        <f t="shared" si="11"/>
        <v>1801020400030.3</v>
      </c>
      <c r="B700" s="117">
        <v>180102040003</v>
      </c>
      <c r="C700" s="118">
        <f>20%+10%</f>
        <v>0.30000000000000004</v>
      </c>
      <c r="D700" s="119" t="s">
        <v>1323</v>
      </c>
    </row>
    <row r="701" spans="1:4" x14ac:dyDescent="0.25">
      <c r="A701" s="116" t="str">
        <f t="shared" si="11"/>
        <v>1801020408010.25</v>
      </c>
      <c r="B701" s="117">
        <v>180102040801</v>
      </c>
      <c r="C701" s="118">
        <v>0.25</v>
      </c>
      <c r="D701" s="119" t="s">
        <v>1324</v>
      </c>
    </row>
    <row r="702" spans="1:4" x14ac:dyDescent="0.25">
      <c r="A702" s="116" t="str">
        <f t="shared" si="11"/>
        <v>1801020408020.25</v>
      </c>
      <c r="B702" s="117">
        <v>180102040802</v>
      </c>
      <c r="C702" s="118">
        <v>0.25</v>
      </c>
      <c r="D702" s="119" t="s">
        <v>606</v>
      </c>
    </row>
    <row r="703" spans="1:4" x14ac:dyDescent="0.25">
      <c r="A703" s="116" t="str">
        <f t="shared" si="11"/>
        <v>1801020408030.25</v>
      </c>
      <c r="B703" s="117">
        <v>180102040803</v>
      </c>
      <c r="C703" s="118">
        <v>0.25</v>
      </c>
      <c r="D703" s="119" t="s">
        <v>1325</v>
      </c>
    </row>
    <row r="704" spans="1:4" x14ac:dyDescent="0.25">
      <c r="A704" s="116" t="str">
        <f t="shared" si="11"/>
        <v>1801020408040.25</v>
      </c>
      <c r="B704" s="117">
        <v>180102040804</v>
      </c>
      <c r="C704" s="118">
        <v>0.25</v>
      </c>
      <c r="D704" s="119" t="s">
        <v>1326</v>
      </c>
    </row>
    <row r="705" spans="1:4" x14ac:dyDescent="0.25">
      <c r="A705" s="116" t="str">
        <f t="shared" si="11"/>
        <v>1801020408050.5</v>
      </c>
      <c r="B705" s="117">
        <v>180102040805</v>
      </c>
      <c r="C705" s="118">
        <v>0.5</v>
      </c>
      <c r="D705" s="119" t="s">
        <v>1327</v>
      </c>
    </row>
    <row r="706" spans="1:4" x14ac:dyDescent="0.25">
      <c r="A706" s="116" t="str">
        <f t="shared" si="11"/>
        <v>1801020408060.25</v>
      </c>
      <c r="B706" s="117">
        <v>180102040806</v>
      </c>
      <c r="C706" s="118">
        <v>0.25</v>
      </c>
      <c r="D706" s="119" t="s">
        <v>1328</v>
      </c>
    </row>
    <row r="707" spans="1:4" x14ac:dyDescent="0.25">
      <c r="A707" s="116" t="str">
        <f t="shared" si="11"/>
        <v>1801020408070.25</v>
      </c>
      <c r="B707" s="117">
        <v>180102040807</v>
      </c>
      <c r="C707" s="118">
        <v>0.25</v>
      </c>
      <c r="D707" s="119" t="s">
        <v>1329</v>
      </c>
    </row>
    <row r="708" spans="1:4" x14ac:dyDescent="0.25">
      <c r="A708" s="116" t="str">
        <f t="shared" si="11"/>
        <v>1801030200010.35</v>
      </c>
      <c r="B708" s="117">
        <v>180103020001</v>
      </c>
      <c r="C708" s="118">
        <v>0.35</v>
      </c>
      <c r="D708" s="119" t="s">
        <v>1330</v>
      </c>
    </row>
    <row r="709" spans="1:4" x14ac:dyDescent="0.25">
      <c r="A709" s="116" t="str">
        <f t="shared" si="11"/>
        <v>1801030200020.4</v>
      </c>
      <c r="B709" s="117">
        <v>180103020002</v>
      </c>
      <c r="C709" s="118">
        <v>0.4</v>
      </c>
      <c r="D709" s="119" t="s">
        <v>587</v>
      </c>
    </row>
    <row r="710" spans="1:4" x14ac:dyDescent="0.25">
      <c r="A710" s="116" t="str">
        <f t="shared" si="11"/>
        <v>1801030200030.4</v>
      </c>
      <c r="B710" s="117">
        <v>180103020003</v>
      </c>
      <c r="C710" s="118">
        <v>0.4</v>
      </c>
      <c r="D710" s="119" t="s">
        <v>1331</v>
      </c>
    </row>
    <row r="711" spans="1:4" x14ac:dyDescent="0.25">
      <c r="A711" s="116" t="str">
        <f t="shared" si="11"/>
        <v>1801030200040.25</v>
      </c>
      <c r="B711" s="117">
        <v>180103020004</v>
      </c>
      <c r="C711" s="118">
        <v>0.25</v>
      </c>
      <c r="D711" s="119" t="s">
        <v>1332</v>
      </c>
    </row>
    <row r="712" spans="1:4" x14ac:dyDescent="0.25">
      <c r="A712" s="116" t="str">
        <f t="shared" si="11"/>
        <v>1801030200050.3</v>
      </c>
      <c r="B712" s="117">
        <v>180103020005</v>
      </c>
      <c r="C712" s="118">
        <v>0.3</v>
      </c>
      <c r="D712" s="119" t="s">
        <v>1333</v>
      </c>
    </row>
    <row r="713" spans="1:4" x14ac:dyDescent="0.25">
      <c r="A713" s="116" t="str">
        <f t="shared" si="11"/>
        <v>1801030200060.2</v>
      </c>
      <c r="B713" s="117">
        <v>180103020006</v>
      </c>
      <c r="C713" s="118">
        <v>0.2</v>
      </c>
      <c r="D713" s="119" t="s">
        <v>1334</v>
      </c>
    </row>
    <row r="714" spans="1:4" x14ac:dyDescent="0.25">
      <c r="A714" s="116" t="str">
        <f t="shared" si="11"/>
        <v>1801030200070.3</v>
      </c>
      <c r="B714" s="117">
        <v>180103020007</v>
      </c>
      <c r="C714" s="118">
        <v>0.3</v>
      </c>
      <c r="D714" s="119" t="s">
        <v>1335</v>
      </c>
    </row>
    <row r="715" spans="1:4" x14ac:dyDescent="0.25">
      <c r="A715" s="116" t="str">
        <f t="shared" si="11"/>
        <v>1801030200080.3</v>
      </c>
      <c r="B715" s="117">
        <v>180103020008</v>
      </c>
      <c r="C715" s="118">
        <v>0.3</v>
      </c>
      <c r="D715" s="119" t="s">
        <v>1336</v>
      </c>
    </row>
    <row r="716" spans="1:4" x14ac:dyDescent="0.25">
      <c r="A716" s="116" t="str">
        <f t="shared" si="11"/>
        <v>1801030200090.6</v>
      </c>
      <c r="B716" s="117">
        <v>180103020009</v>
      </c>
      <c r="C716" s="118">
        <f>50%+10%</f>
        <v>0.6</v>
      </c>
      <c r="D716" s="119" t="s">
        <v>1337</v>
      </c>
    </row>
    <row r="717" spans="1:4" x14ac:dyDescent="0.25">
      <c r="A717" s="116" t="str">
        <f t="shared" si="11"/>
        <v>1801030200100.2</v>
      </c>
      <c r="B717" s="117">
        <v>180103020010</v>
      </c>
      <c r="C717" s="118">
        <v>0.2</v>
      </c>
      <c r="D717" s="119" t="s">
        <v>1338</v>
      </c>
    </row>
    <row r="718" spans="1:4" x14ac:dyDescent="0.25">
      <c r="A718" s="116" t="str">
        <f t="shared" si="11"/>
        <v>1801030200110.3</v>
      </c>
      <c r="B718" s="117">
        <v>180103020011</v>
      </c>
      <c r="C718" s="118">
        <v>0.3</v>
      </c>
      <c r="D718" s="119" t="s">
        <v>1339</v>
      </c>
    </row>
    <row r="719" spans="1:4" x14ac:dyDescent="0.25">
      <c r="A719" s="116" t="str">
        <f t="shared" si="11"/>
        <v>1801030200120.5</v>
      </c>
      <c r="B719" s="117">
        <v>180103020012</v>
      </c>
      <c r="C719" s="118">
        <v>0.5</v>
      </c>
      <c r="D719" s="119" t="s">
        <v>1340</v>
      </c>
    </row>
    <row r="720" spans="1:4" x14ac:dyDescent="0.25">
      <c r="A720" s="116" t="str">
        <f t="shared" si="11"/>
        <v>1801030200130.6</v>
      </c>
      <c r="B720" s="117">
        <v>180103020013</v>
      </c>
      <c r="C720" s="118">
        <v>0.6</v>
      </c>
      <c r="D720" s="119" t="s">
        <v>1341</v>
      </c>
    </row>
    <row r="721" spans="1:4" x14ac:dyDescent="0.25">
      <c r="A721" s="116" t="str">
        <f t="shared" si="11"/>
        <v>1801030200140.3</v>
      </c>
      <c r="B721" s="117">
        <v>180103020014</v>
      </c>
      <c r="C721" s="118">
        <v>0.3</v>
      </c>
      <c r="D721" s="119" t="s">
        <v>1342</v>
      </c>
    </row>
    <row r="722" spans="1:4" x14ac:dyDescent="0.25">
      <c r="A722" s="116" t="str">
        <f t="shared" si="11"/>
        <v>1801030200150.3</v>
      </c>
      <c r="B722" s="117">
        <v>180103020015</v>
      </c>
      <c r="C722" s="118">
        <v>0.3</v>
      </c>
      <c r="D722" s="119" t="s">
        <v>1343</v>
      </c>
    </row>
    <row r="723" spans="1:4" x14ac:dyDescent="0.25">
      <c r="A723" s="116" t="str">
        <f t="shared" si="11"/>
        <v>1801030200160.3</v>
      </c>
      <c r="B723" s="117">
        <v>180103020016</v>
      </c>
      <c r="C723" s="118">
        <v>0.3</v>
      </c>
      <c r="D723" s="119" t="s">
        <v>1344</v>
      </c>
    </row>
    <row r="724" spans="1:4" x14ac:dyDescent="0.25">
      <c r="A724" s="116" t="str">
        <f t="shared" si="11"/>
        <v>1801030200170.5</v>
      </c>
      <c r="B724" s="117">
        <v>180103020017</v>
      </c>
      <c r="C724" s="118">
        <v>0.5</v>
      </c>
      <c r="D724" s="119" t="s">
        <v>1345</v>
      </c>
    </row>
    <row r="725" spans="1:4" x14ac:dyDescent="0.25">
      <c r="A725" s="116" t="str">
        <f t="shared" si="11"/>
        <v>1801030200180.6</v>
      </c>
      <c r="B725" s="117">
        <v>180103020018</v>
      </c>
      <c r="C725" s="118">
        <v>0.6</v>
      </c>
      <c r="D725" s="119" t="s">
        <v>1346</v>
      </c>
    </row>
    <row r="726" spans="1:4" x14ac:dyDescent="0.25">
      <c r="A726" s="116" t="str">
        <f t="shared" si="11"/>
        <v>1801030200190.4</v>
      </c>
      <c r="B726" s="117">
        <v>180103020019</v>
      </c>
      <c r="C726" s="118">
        <v>0.4</v>
      </c>
      <c r="D726" s="119" t="s">
        <v>1347</v>
      </c>
    </row>
    <row r="727" spans="1:4" x14ac:dyDescent="0.25">
      <c r="A727" s="116" t="str">
        <f t="shared" si="11"/>
        <v>1801030200200.25</v>
      </c>
      <c r="B727" s="117">
        <v>180103020020</v>
      </c>
      <c r="C727" s="118">
        <v>0.25</v>
      </c>
      <c r="D727" s="119" t="s">
        <v>1348</v>
      </c>
    </row>
    <row r="728" spans="1:4" x14ac:dyDescent="0.25">
      <c r="A728" s="116" t="str">
        <f t="shared" si="11"/>
        <v>1801030200210.5</v>
      </c>
      <c r="B728" s="117">
        <v>180103020021</v>
      </c>
      <c r="C728" s="118">
        <v>0.5</v>
      </c>
      <c r="D728" s="119" t="s">
        <v>579</v>
      </c>
    </row>
    <row r="729" spans="1:4" x14ac:dyDescent="0.25">
      <c r="A729" s="116" t="str">
        <f t="shared" si="11"/>
        <v>1801030200220.6</v>
      </c>
      <c r="B729" s="117">
        <v>180103020022</v>
      </c>
      <c r="C729" s="118">
        <v>0.6</v>
      </c>
      <c r="D729" s="119" t="s">
        <v>1349</v>
      </c>
    </row>
    <row r="730" spans="1:4" x14ac:dyDescent="0.25">
      <c r="A730" s="116" t="str">
        <f t="shared" si="11"/>
        <v>1801030200230.5</v>
      </c>
      <c r="B730" s="117">
        <v>180103020023</v>
      </c>
      <c r="C730" s="118">
        <v>0.5</v>
      </c>
      <c r="D730" s="119" t="s">
        <v>1350</v>
      </c>
    </row>
    <row r="731" spans="1:4" x14ac:dyDescent="0.25">
      <c r="A731" s="116" t="str">
        <f t="shared" si="11"/>
        <v>1801030200240.4</v>
      </c>
      <c r="B731" s="117">
        <v>180103020024</v>
      </c>
      <c r="C731" s="118">
        <v>0.4</v>
      </c>
      <c r="D731" s="119" t="s">
        <v>1351</v>
      </c>
    </row>
    <row r="732" spans="1:4" x14ac:dyDescent="0.25">
      <c r="A732" s="116" t="str">
        <f t="shared" si="11"/>
        <v>1801030200250.5</v>
      </c>
      <c r="B732" s="117">
        <v>180103020025</v>
      </c>
      <c r="C732" s="118">
        <v>0.5</v>
      </c>
      <c r="D732" s="119" t="s">
        <v>1352</v>
      </c>
    </row>
    <row r="733" spans="1:4" x14ac:dyDescent="0.25">
      <c r="A733" s="116" t="str">
        <f t="shared" si="11"/>
        <v>1801030200260.5</v>
      </c>
      <c r="B733" s="117">
        <v>180103020026</v>
      </c>
      <c r="C733" s="118">
        <v>0.5</v>
      </c>
      <c r="D733" s="119" t="s">
        <v>1353</v>
      </c>
    </row>
    <row r="734" spans="1:4" x14ac:dyDescent="0.25">
      <c r="A734" s="116" t="str">
        <f t="shared" si="11"/>
        <v>1801030200270.2</v>
      </c>
      <c r="B734" s="117">
        <v>180103020027</v>
      </c>
      <c r="C734" s="118">
        <v>0.2</v>
      </c>
      <c r="D734" s="119" t="s">
        <v>1354</v>
      </c>
    </row>
    <row r="735" spans="1:4" x14ac:dyDescent="0.25">
      <c r="A735" s="116" t="str">
        <f t="shared" si="11"/>
        <v>1801030200280.7</v>
      </c>
      <c r="B735" s="117">
        <v>180103020028</v>
      </c>
      <c r="C735" s="118">
        <v>0.7</v>
      </c>
      <c r="D735" s="119" t="s">
        <v>1355</v>
      </c>
    </row>
    <row r="736" spans="1:4" x14ac:dyDescent="0.25">
      <c r="A736" s="116" t="str">
        <f t="shared" si="11"/>
        <v>1801030200290.3</v>
      </c>
      <c r="B736" s="117">
        <v>180103020029</v>
      </c>
      <c r="C736" s="118">
        <v>0.3</v>
      </c>
      <c r="D736" s="119" t="s">
        <v>1356</v>
      </c>
    </row>
    <row r="737" spans="1:4" x14ac:dyDescent="0.25">
      <c r="A737" s="116" t="str">
        <f t="shared" si="11"/>
        <v>1801030200300.5</v>
      </c>
      <c r="B737" s="117">
        <v>180103020030</v>
      </c>
      <c r="C737" s="118">
        <v>0.5</v>
      </c>
      <c r="D737" s="119" t="s">
        <v>1357</v>
      </c>
    </row>
    <row r="738" spans="1:4" x14ac:dyDescent="0.25">
      <c r="A738" s="116" t="str">
        <f t="shared" si="11"/>
        <v>1801030200310.5</v>
      </c>
      <c r="B738" s="117">
        <v>180103020031</v>
      </c>
      <c r="C738" s="118">
        <f>30%+20%</f>
        <v>0.5</v>
      </c>
      <c r="D738" s="119" t="s">
        <v>1358</v>
      </c>
    </row>
    <row r="739" spans="1:4" x14ac:dyDescent="0.25">
      <c r="A739" s="116" t="str">
        <f t="shared" si="11"/>
        <v>1801030200320.2</v>
      </c>
      <c r="B739" s="117">
        <v>180103020032</v>
      </c>
      <c r="C739" s="118">
        <v>0.2</v>
      </c>
      <c r="D739" s="119" t="s">
        <v>1359</v>
      </c>
    </row>
    <row r="740" spans="1:4" x14ac:dyDescent="0.25">
      <c r="A740" s="116" t="str">
        <f t="shared" si="11"/>
        <v>1801030200330.4</v>
      </c>
      <c r="B740" s="117">
        <v>180103020033</v>
      </c>
      <c r="C740" s="118">
        <f>30%+10%</f>
        <v>0.4</v>
      </c>
      <c r="D740" s="119" t="s">
        <v>1360</v>
      </c>
    </row>
    <row r="741" spans="1:4" x14ac:dyDescent="0.25">
      <c r="A741" s="116" t="str">
        <f t="shared" si="11"/>
        <v>1801030200340.5</v>
      </c>
      <c r="B741" s="117">
        <v>180103020034</v>
      </c>
      <c r="C741" s="118">
        <v>0.5</v>
      </c>
      <c r="D741" s="119" t="s">
        <v>558</v>
      </c>
    </row>
    <row r="742" spans="1:4" x14ac:dyDescent="0.25">
      <c r="A742" s="116" t="str">
        <f t="shared" si="11"/>
        <v>1801030200350.4</v>
      </c>
      <c r="B742" s="117">
        <v>180103020035</v>
      </c>
      <c r="C742" s="118">
        <v>0.4</v>
      </c>
      <c r="D742" s="119" t="s">
        <v>1361</v>
      </c>
    </row>
    <row r="743" spans="1:4" x14ac:dyDescent="0.25">
      <c r="A743" s="116" t="str">
        <f t="shared" si="11"/>
        <v>1801030200360.75</v>
      </c>
      <c r="B743" s="117">
        <v>180103020036</v>
      </c>
      <c r="C743" s="118">
        <v>0.75</v>
      </c>
      <c r="D743" s="119" t="s">
        <v>1362</v>
      </c>
    </row>
    <row r="744" spans="1:4" x14ac:dyDescent="0.25">
      <c r="A744" s="116" t="str">
        <f t="shared" si="11"/>
        <v>1801030200370.2</v>
      </c>
      <c r="B744" s="117">
        <v>180103020037</v>
      </c>
      <c r="C744" s="118">
        <v>0.2</v>
      </c>
      <c r="D744" s="119" t="s">
        <v>1363</v>
      </c>
    </row>
    <row r="745" spans="1:4" x14ac:dyDescent="0.25">
      <c r="A745" s="116" t="str">
        <f t="shared" si="11"/>
        <v>1801030200380.8</v>
      </c>
      <c r="B745" s="117">
        <v>180103020038</v>
      </c>
      <c r="C745" s="118">
        <v>0.8</v>
      </c>
      <c r="D745" s="119" t="s">
        <v>1364</v>
      </c>
    </row>
    <row r="746" spans="1:4" x14ac:dyDescent="0.25">
      <c r="A746" s="116" t="str">
        <f t="shared" si="11"/>
        <v>1801030200390.5</v>
      </c>
      <c r="B746" s="117">
        <v>180103020039</v>
      </c>
      <c r="C746" s="118">
        <v>0.5</v>
      </c>
      <c r="D746" s="119" t="s">
        <v>1365</v>
      </c>
    </row>
    <row r="747" spans="1:4" x14ac:dyDescent="0.25">
      <c r="A747" s="116" t="str">
        <f t="shared" si="11"/>
        <v>1801030200400.4</v>
      </c>
      <c r="B747" s="117">
        <v>180103020040</v>
      </c>
      <c r="C747" s="118">
        <f>20%+20%</f>
        <v>0.4</v>
      </c>
      <c r="D747" s="119" t="s">
        <v>1366</v>
      </c>
    </row>
    <row r="748" spans="1:4" x14ac:dyDescent="0.25">
      <c r="A748" s="116" t="str">
        <f t="shared" si="11"/>
        <v>1801030200410.25</v>
      </c>
      <c r="B748" s="117">
        <v>180103020041</v>
      </c>
      <c r="C748" s="118">
        <f>20%+5%</f>
        <v>0.25</v>
      </c>
      <c r="D748" s="119" t="s">
        <v>1367</v>
      </c>
    </row>
    <row r="749" spans="1:4" x14ac:dyDescent="0.25">
      <c r="A749" s="116" t="str">
        <f t="shared" si="11"/>
        <v>1801030200420.75</v>
      </c>
      <c r="B749" s="117">
        <v>180103020042</v>
      </c>
      <c r="C749" s="118">
        <v>0.75</v>
      </c>
      <c r="D749" s="119" t="s">
        <v>1368</v>
      </c>
    </row>
    <row r="750" spans="1:4" x14ac:dyDescent="0.25">
      <c r="A750" s="116" t="str">
        <f t="shared" si="11"/>
        <v>1801030200430.6</v>
      </c>
      <c r="B750" s="117">
        <v>180103020043</v>
      </c>
      <c r="C750" s="118">
        <v>0.6</v>
      </c>
      <c r="D750" s="119" t="s">
        <v>500</v>
      </c>
    </row>
    <row r="751" spans="1:4" x14ac:dyDescent="0.25">
      <c r="A751" s="116" t="str">
        <f t="shared" si="11"/>
        <v>1801030200440.6</v>
      </c>
      <c r="B751" s="117">
        <v>180103020044</v>
      </c>
      <c r="C751" s="118">
        <v>0.6</v>
      </c>
      <c r="D751" s="119" t="s">
        <v>1369</v>
      </c>
    </row>
    <row r="752" spans="1:4" x14ac:dyDescent="0.25">
      <c r="A752" s="116" t="str">
        <f t="shared" si="11"/>
        <v>1801030200450.3</v>
      </c>
      <c r="B752" s="117">
        <v>180103020045</v>
      </c>
      <c r="C752" s="118">
        <v>0.3</v>
      </c>
      <c r="D752" s="119" t="s">
        <v>1370</v>
      </c>
    </row>
    <row r="753" spans="1:4" x14ac:dyDescent="0.25">
      <c r="A753" s="116" t="str">
        <f t="shared" si="11"/>
        <v>1801030200460.2</v>
      </c>
      <c r="B753" s="117">
        <v>180103020046</v>
      </c>
      <c r="C753" s="118">
        <v>0.2</v>
      </c>
      <c r="D753" s="119" t="s">
        <v>1371</v>
      </c>
    </row>
    <row r="754" spans="1:4" x14ac:dyDescent="0.25">
      <c r="A754" s="116" t="str">
        <f t="shared" si="11"/>
        <v>1801030200470.8</v>
      </c>
      <c r="B754" s="117">
        <v>180103020047</v>
      </c>
      <c r="C754" s="118">
        <f>50%+30%</f>
        <v>0.8</v>
      </c>
      <c r="D754" s="119" t="s">
        <v>1372</v>
      </c>
    </row>
    <row r="755" spans="1:4" x14ac:dyDescent="0.25">
      <c r="A755" s="116" t="str">
        <f t="shared" si="11"/>
        <v>1801030200480.2</v>
      </c>
      <c r="B755" s="117">
        <v>180103020048</v>
      </c>
      <c r="C755" s="118">
        <v>0.2</v>
      </c>
      <c r="D755" s="119" t="s">
        <v>1373</v>
      </c>
    </row>
    <row r="756" spans="1:4" x14ac:dyDescent="0.25">
      <c r="A756" s="116" t="str">
        <f t="shared" si="11"/>
        <v>1801030200490.75</v>
      </c>
      <c r="B756" s="117">
        <v>180103020049</v>
      </c>
      <c r="C756" s="118">
        <v>0.75</v>
      </c>
      <c r="D756" s="119" t="s">
        <v>1374</v>
      </c>
    </row>
    <row r="757" spans="1:4" x14ac:dyDescent="0.25">
      <c r="A757" s="116" t="str">
        <f t="shared" si="11"/>
        <v>1801030200500.6</v>
      </c>
      <c r="B757" s="117">
        <v>180103020050</v>
      </c>
      <c r="C757" s="118">
        <f>50%+10%</f>
        <v>0.6</v>
      </c>
      <c r="D757" s="119" t="s">
        <v>1375</v>
      </c>
    </row>
    <row r="758" spans="1:4" x14ac:dyDescent="0.25">
      <c r="A758" s="116" t="str">
        <f t="shared" si="11"/>
        <v>1801030200510.2</v>
      </c>
      <c r="B758" s="117">
        <v>180103020051</v>
      </c>
      <c r="C758" s="118">
        <v>0.2</v>
      </c>
      <c r="D758" s="119" t="s">
        <v>1376</v>
      </c>
    </row>
    <row r="759" spans="1:4" x14ac:dyDescent="0.25">
      <c r="A759" s="116" t="str">
        <f t="shared" si="11"/>
        <v>1801030200520.5</v>
      </c>
      <c r="B759" s="117">
        <v>180103020052</v>
      </c>
      <c r="C759" s="118">
        <v>0.5</v>
      </c>
      <c r="D759" s="119" t="s">
        <v>1377</v>
      </c>
    </row>
    <row r="760" spans="1:4" x14ac:dyDescent="0.25">
      <c r="A760" s="116" t="str">
        <f t="shared" si="11"/>
        <v>1801030200530.4</v>
      </c>
      <c r="B760" s="117">
        <v>180103020053</v>
      </c>
      <c r="C760" s="118">
        <v>0.4</v>
      </c>
      <c r="D760" s="119" t="s">
        <v>1378</v>
      </c>
    </row>
    <row r="761" spans="1:4" x14ac:dyDescent="0.25">
      <c r="A761" s="116" t="str">
        <f t="shared" ref="A761:A824" si="12">CONCATENATE(B761,C761)</f>
        <v>1801030200540.55</v>
      </c>
      <c r="B761" s="117">
        <v>180103020054</v>
      </c>
      <c r="C761" s="118">
        <v>0.55000000000000004</v>
      </c>
      <c r="D761" s="119" t="s">
        <v>1379</v>
      </c>
    </row>
    <row r="762" spans="1:4" x14ac:dyDescent="0.25">
      <c r="A762" s="116" t="str">
        <f t="shared" si="12"/>
        <v>1801030200550.5</v>
      </c>
      <c r="B762" s="117">
        <v>180103020055</v>
      </c>
      <c r="C762" s="118">
        <v>0.5</v>
      </c>
      <c r="D762" s="119" t="s">
        <v>1380</v>
      </c>
    </row>
    <row r="763" spans="1:4" x14ac:dyDescent="0.25">
      <c r="A763" s="116" t="str">
        <f t="shared" si="12"/>
        <v>1801030200560.75</v>
      </c>
      <c r="B763" s="117">
        <v>180103020056</v>
      </c>
      <c r="C763" s="118">
        <v>0.75</v>
      </c>
      <c r="D763" s="119" t="s">
        <v>1381</v>
      </c>
    </row>
    <row r="764" spans="1:4" x14ac:dyDescent="0.25">
      <c r="A764" s="116" t="str">
        <f t="shared" si="12"/>
        <v>1801030200570.75</v>
      </c>
      <c r="B764" s="117">
        <v>180103020057</v>
      </c>
      <c r="C764" s="118">
        <v>0.75</v>
      </c>
      <c r="D764" s="119" t="s">
        <v>1382</v>
      </c>
    </row>
    <row r="765" spans="1:4" x14ac:dyDescent="0.25">
      <c r="A765" s="116" t="str">
        <f t="shared" si="12"/>
        <v>1801030200580.4</v>
      </c>
      <c r="B765" s="117">
        <v>180103020058</v>
      </c>
      <c r="C765" s="118">
        <v>0.4</v>
      </c>
      <c r="D765" s="119" t="s">
        <v>1383</v>
      </c>
    </row>
    <row r="766" spans="1:4" x14ac:dyDescent="0.25">
      <c r="A766" s="116" t="str">
        <f t="shared" si="12"/>
        <v>1801030201010.85</v>
      </c>
      <c r="B766" s="117">
        <v>180103020101</v>
      </c>
      <c r="C766" s="118">
        <v>0.85</v>
      </c>
      <c r="D766" s="119" t="s">
        <v>1384</v>
      </c>
    </row>
    <row r="767" spans="1:4" x14ac:dyDescent="0.25">
      <c r="A767" s="116" t="str">
        <f t="shared" si="12"/>
        <v>1801030201020.75</v>
      </c>
      <c r="B767" s="117">
        <v>180103020102</v>
      </c>
      <c r="C767" s="118">
        <v>0.75</v>
      </c>
      <c r="D767" s="119" t="s">
        <v>1385</v>
      </c>
    </row>
    <row r="768" spans="1:4" x14ac:dyDescent="0.25">
      <c r="A768" s="116" t="str">
        <f t="shared" si="12"/>
        <v>1802010100010.75</v>
      </c>
      <c r="B768" s="117">
        <v>180201010001</v>
      </c>
      <c r="C768" s="118">
        <v>0.75</v>
      </c>
      <c r="D768" s="119" t="s">
        <v>1386</v>
      </c>
    </row>
    <row r="769" spans="1:4" x14ac:dyDescent="0.25">
      <c r="A769" s="116" t="str">
        <f t="shared" si="12"/>
        <v>1802010100020.5</v>
      </c>
      <c r="B769" s="117">
        <v>180201010002</v>
      </c>
      <c r="C769" s="118">
        <v>0.5</v>
      </c>
      <c r="D769" s="119" t="s">
        <v>1387</v>
      </c>
    </row>
    <row r="770" spans="1:4" x14ac:dyDescent="0.25">
      <c r="A770" s="116" t="str">
        <f t="shared" si="12"/>
        <v>1802010100030.5</v>
      </c>
      <c r="B770" s="117">
        <v>180201010003</v>
      </c>
      <c r="C770" s="118">
        <v>0.5</v>
      </c>
      <c r="D770" s="119" t="s">
        <v>503</v>
      </c>
    </row>
    <row r="771" spans="1:4" x14ac:dyDescent="0.25">
      <c r="A771" s="116" t="str">
        <f t="shared" si="12"/>
        <v>1802010100040.3</v>
      </c>
      <c r="B771" s="117">
        <v>180201010004</v>
      </c>
      <c r="C771" s="118">
        <f>20%+10%</f>
        <v>0.30000000000000004</v>
      </c>
      <c r="D771" s="119" t="s">
        <v>1388</v>
      </c>
    </row>
    <row r="772" spans="1:4" x14ac:dyDescent="0.25">
      <c r="A772" s="116" t="str">
        <f t="shared" si="12"/>
        <v>1802010100050.25</v>
      </c>
      <c r="B772" s="117">
        <v>180201010005</v>
      </c>
      <c r="C772" s="118">
        <v>0.25</v>
      </c>
      <c r="D772" s="119" t="s">
        <v>1389</v>
      </c>
    </row>
    <row r="773" spans="1:4" x14ac:dyDescent="0.25">
      <c r="A773" s="116" t="str">
        <f t="shared" si="12"/>
        <v>1802010100060.35</v>
      </c>
      <c r="B773" s="117">
        <v>180201010006</v>
      </c>
      <c r="C773" s="118">
        <f>30%+5%</f>
        <v>0.35</v>
      </c>
      <c r="D773" s="119" t="s">
        <v>1390</v>
      </c>
    </row>
    <row r="774" spans="1:4" x14ac:dyDescent="0.25">
      <c r="A774" s="116" t="str">
        <f t="shared" si="12"/>
        <v>1802010100070.2</v>
      </c>
      <c r="B774" s="117">
        <v>180201010007</v>
      </c>
      <c r="C774" s="118">
        <v>0.2</v>
      </c>
      <c r="D774" s="119" t="s">
        <v>1391</v>
      </c>
    </row>
    <row r="775" spans="1:4" x14ac:dyDescent="0.25">
      <c r="A775" s="116" t="str">
        <f t="shared" si="12"/>
        <v>1802010100080.7</v>
      </c>
      <c r="B775" s="117">
        <v>180201010008</v>
      </c>
      <c r="C775" s="118">
        <v>0.7</v>
      </c>
      <c r="D775" s="119" t="s">
        <v>1392</v>
      </c>
    </row>
    <row r="776" spans="1:4" x14ac:dyDescent="0.25">
      <c r="A776" s="116" t="str">
        <f t="shared" si="12"/>
        <v>1802010100090.65</v>
      </c>
      <c r="B776" s="117">
        <v>180201010009</v>
      </c>
      <c r="C776" s="118">
        <f>65%</f>
        <v>0.65</v>
      </c>
      <c r="D776" s="119" t="s">
        <v>1393</v>
      </c>
    </row>
    <row r="777" spans="1:4" x14ac:dyDescent="0.25">
      <c r="A777" s="116" t="str">
        <f t="shared" si="12"/>
        <v>1802010101010.4</v>
      </c>
      <c r="B777" s="117">
        <v>180201010101</v>
      </c>
      <c r="C777" s="118">
        <v>0.4</v>
      </c>
      <c r="D777" s="119" t="s">
        <v>1394</v>
      </c>
    </row>
    <row r="778" spans="1:4" x14ac:dyDescent="0.25">
      <c r="A778" s="116" t="str">
        <f t="shared" si="12"/>
        <v>1802010101020.2</v>
      </c>
      <c r="B778" s="117">
        <v>180201010102</v>
      </c>
      <c r="C778" s="118">
        <v>0.2</v>
      </c>
      <c r="D778" s="119" t="s">
        <v>1395</v>
      </c>
    </row>
    <row r="779" spans="1:4" x14ac:dyDescent="0.25">
      <c r="A779" s="116" t="str">
        <f t="shared" si="12"/>
        <v>1802010101030.3</v>
      </c>
      <c r="B779" s="117">
        <v>180201010103</v>
      </c>
      <c r="C779" s="118">
        <f>0%+20%+10%</f>
        <v>0.30000000000000004</v>
      </c>
      <c r="D779" s="119" t="s">
        <v>1396</v>
      </c>
    </row>
    <row r="780" spans="1:4" x14ac:dyDescent="0.25">
      <c r="A780" s="116" t="str">
        <f t="shared" si="12"/>
        <v>1802010101040.6</v>
      </c>
      <c r="B780" s="117">
        <v>180201010104</v>
      </c>
      <c r="C780" s="118">
        <v>0.6</v>
      </c>
      <c r="D780" s="119" t="s">
        <v>1397</v>
      </c>
    </row>
    <row r="781" spans="1:4" x14ac:dyDescent="0.25">
      <c r="A781" s="116" t="str">
        <f t="shared" si="12"/>
        <v>1802010101050.3</v>
      </c>
      <c r="B781" s="117">
        <v>180201010105</v>
      </c>
      <c r="C781" s="118">
        <f>20%+10%</f>
        <v>0.30000000000000004</v>
      </c>
      <c r="D781" s="119" t="s">
        <v>1398</v>
      </c>
    </row>
    <row r="782" spans="1:4" x14ac:dyDescent="0.25">
      <c r="A782" s="116" t="str">
        <f t="shared" si="12"/>
        <v>1802010105010.35</v>
      </c>
      <c r="B782" s="117">
        <v>180201010501</v>
      </c>
      <c r="C782" s="118">
        <v>0.35</v>
      </c>
      <c r="D782" s="119" t="s">
        <v>1399</v>
      </c>
    </row>
    <row r="783" spans="1:4" x14ac:dyDescent="0.25">
      <c r="A783" s="116" t="str">
        <f t="shared" si="12"/>
        <v>1802010105020.25</v>
      </c>
      <c r="B783" s="117">
        <v>180201010502</v>
      </c>
      <c r="C783" s="118">
        <v>0.25</v>
      </c>
      <c r="D783" s="119" t="s">
        <v>1400</v>
      </c>
    </row>
    <row r="784" spans="1:4" x14ac:dyDescent="0.25">
      <c r="A784" s="116" t="str">
        <f t="shared" si="12"/>
        <v>1802010105030.25</v>
      </c>
      <c r="B784" s="117">
        <v>180201010503</v>
      </c>
      <c r="C784" s="118">
        <v>0.25</v>
      </c>
      <c r="D784" s="119" t="s">
        <v>1401</v>
      </c>
    </row>
    <row r="785" spans="1:4" x14ac:dyDescent="0.25">
      <c r="A785" s="116" t="str">
        <f t="shared" si="12"/>
        <v>1802010105040.25</v>
      </c>
      <c r="B785" s="117">
        <v>180201010504</v>
      </c>
      <c r="C785" s="118">
        <v>0.25</v>
      </c>
      <c r="D785" s="119" t="s">
        <v>1402</v>
      </c>
    </row>
    <row r="786" spans="1:4" x14ac:dyDescent="0.25">
      <c r="A786" s="116" t="str">
        <f t="shared" si="12"/>
        <v>1802010105050.35</v>
      </c>
      <c r="B786" s="117">
        <v>180201010505</v>
      </c>
      <c r="C786" s="118">
        <v>0.35</v>
      </c>
      <c r="D786" s="119" t="s">
        <v>1403</v>
      </c>
    </row>
    <row r="787" spans="1:4" x14ac:dyDescent="0.25">
      <c r="A787" s="116" t="str">
        <f t="shared" si="12"/>
        <v>1802010105060.35</v>
      </c>
      <c r="B787" s="117">
        <v>180201010506</v>
      </c>
      <c r="C787" s="118">
        <v>0.35</v>
      </c>
      <c r="D787" s="119" t="s">
        <v>1404</v>
      </c>
    </row>
    <row r="788" spans="1:4" x14ac:dyDescent="0.25">
      <c r="A788" s="116" t="str">
        <f t="shared" si="12"/>
        <v>1802010105070.35</v>
      </c>
      <c r="B788" s="117">
        <v>180201010507</v>
      </c>
      <c r="C788" s="118">
        <v>0.35</v>
      </c>
      <c r="D788" s="119" t="s">
        <v>1405</v>
      </c>
    </row>
    <row r="789" spans="1:4" x14ac:dyDescent="0.25">
      <c r="A789" s="116" t="str">
        <f t="shared" si="12"/>
        <v>1802010105080.35</v>
      </c>
      <c r="B789" s="117">
        <v>180201010508</v>
      </c>
      <c r="C789" s="118">
        <v>0.35</v>
      </c>
      <c r="D789" s="119" t="s">
        <v>539</v>
      </c>
    </row>
    <row r="790" spans="1:4" x14ac:dyDescent="0.25">
      <c r="A790" s="116" t="str">
        <f t="shared" si="12"/>
        <v>1802010105090.2</v>
      </c>
      <c r="B790" s="117">
        <v>180201010509</v>
      </c>
      <c r="C790" s="118">
        <v>0.2</v>
      </c>
      <c r="D790" s="119" t="s">
        <v>1406</v>
      </c>
    </row>
    <row r="791" spans="1:4" x14ac:dyDescent="0.25">
      <c r="A791" s="116" t="str">
        <f t="shared" si="12"/>
        <v>1802010105100.2</v>
      </c>
      <c r="B791" s="117">
        <v>180201010510</v>
      </c>
      <c r="C791" s="118">
        <v>0.2</v>
      </c>
      <c r="D791" s="119" t="s">
        <v>697</v>
      </c>
    </row>
    <row r="792" spans="1:4" x14ac:dyDescent="0.25">
      <c r="A792" s="116" t="str">
        <f t="shared" si="12"/>
        <v>1802010107010.35</v>
      </c>
      <c r="B792" s="117">
        <v>180201010701</v>
      </c>
      <c r="C792" s="118">
        <v>0.35</v>
      </c>
      <c r="D792" s="119" t="s">
        <v>1407</v>
      </c>
    </row>
    <row r="793" spans="1:4" x14ac:dyDescent="0.25">
      <c r="A793" s="116" t="str">
        <f t="shared" si="12"/>
        <v>1802010107020.35</v>
      </c>
      <c r="B793" s="117">
        <v>180201010702</v>
      </c>
      <c r="C793" s="118">
        <v>0.35</v>
      </c>
      <c r="D793" s="119" t="s">
        <v>1408</v>
      </c>
    </row>
    <row r="794" spans="1:4" x14ac:dyDescent="0.25">
      <c r="A794" s="116" t="str">
        <f t="shared" si="12"/>
        <v>1802010107030.25</v>
      </c>
      <c r="B794" s="117">
        <v>180201010703</v>
      </c>
      <c r="C794" s="118">
        <v>0.25</v>
      </c>
      <c r="D794" s="119" t="s">
        <v>1409</v>
      </c>
    </row>
    <row r="795" spans="1:4" x14ac:dyDescent="0.25">
      <c r="A795" s="116" t="str">
        <f t="shared" si="12"/>
        <v>1802010107040.25</v>
      </c>
      <c r="B795" s="117">
        <v>180201010704</v>
      </c>
      <c r="C795" s="118">
        <v>0.25</v>
      </c>
      <c r="D795" s="119" t="s">
        <v>1410</v>
      </c>
    </row>
    <row r="796" spans="1:4" x14ac:dyDescent="0.25">
      <c r="A796" s="116" t="str">
        <f t="shared" si="12"/>
        <v>1802010108010.25</v>
      </c>
      <c r="B796" s="117">
        <v>180201010801</v>
      </c>
      <c r="C796" s="118">
        <v>0.25</v>
      </c>
      <c r="D796" s="119" t="s">
        <v>1411</v>
      </c>
    </row>
    <row r="797" spans="1:4" x14ac:dyDescent="0.25">
      <c r="A797" s="116" t="str">
        <f t="shared" si="12"/>
        <v>1802010108020.35</v>
      </c>
      <c r="B797" s="117">
        <v>180201010802</v>
      </c>
      <c r="C797" s="118">
        <v>0.35</v>
      </c>
      <c r="D797" s="119" t="s">
        <v>1412</v>
      </c>
    </row>
    <row r="798" spans="1:4" x14ac:dyDescent="0.25">
      <c r="A798" s="116" t="str">
        <f t="shared" si="12"/>
        <v>1802010108030.4</v>
      </c>
      <c r="B798" s="117">
        <v>180201010803</v>
      </c>
      <c r="C798" s="118">
        <v>0.4</v>
      </c>
      <c r="D798" s="119" t="s">
        <v>612</v>
      </c>
    </row>
    <row r="799" spans="1:4" x14ac:dyDescent="0.25">
      <c r="A799" s="116" t="str">
        <f t="shared" si="12"/>
        <v>1802010108040.4</v>
      </c>
      <c r="B799" s="117">
        <v>180201010804</v>
      </c>
      <c r="C799" s="118">
        <v>0.4</v>
      </c>
      <c r="D799" s="119" t="s">
        <v>613</v>
      </c>
    </row>
    <row r="800" spans="1:4" x14ac:dyDescent="0.25">
      <c r="A800" s="116" t="str">
        <f t="shared" si="12"/>
        <v>1802010108050.25</v>
      </c>
      <c r="B800" s="117">
        <v>180201010805</v>
      </c>
      <c r="C800" s="118">
        <v>0.25</v>
      </c>
      <c r="D800" s="119" t="s">
        <v>1413</v>
      </c>
    </row>
    <row r="801" spans="1:4" x14ac:dyDescent="0.25">
      <c r="A801" s="116" t="str">
        <f t="shared" si="12"/>
        <v>1802010108060.35</v>
      </c>
      <c r="B801" s="117">
        <v>180201010806</v>
      </c>
      <c r="C801" s="118">
        <v>0.35</v>
      </c>
      <c r="D801" s="119" t="s">
        <v>1414</v>
      </c>
    </row>
    <row r="802" spans="1:4" x14ac:dyDescent="0.25">
      <c r="A802" s="116" t="str">
        <f t="shared" si="12"/>
        <v>1802010108070.35</v>
      </c>
      <c r="B802" s="117">
        <v>180201010807</v>
      </c>
      <c r="C802" s="118">
        <v>0.35</v>
      </c>
      <c r="D802" s="119" t="s">
        <v>1415</v>
      </c>
    </row>
    <row r="803" spans="1:4" x14ac:dyDescent="0.25">
      <c r="A803" s="116" t="str">
        <f t="shared" si="12"/>
        <v>1802010108080.5</v>
      </c>
      <c r="B803" s="117">
        <v>180201010808</v>
      </c>
      <c r="C803" s="118">
        <v>0.5</v>
      </c>
      <c r="D803" s="119" t="s">
        <v>633</v>
      </c>
    </row>
    <row r="804" spans="1:4" x14ac:dyDescent="0.25">
      <c r="A804" s="116" t="str">
        <f t="shared" si="12"/>
        <v>1802010108090.25</v>
      </c>
      <c r="B804" s="117">
        <v>180201010809</v>
      </c>
      <c r="C804" s="118">
        <v>0.25</v>
      </c>
      <c r="D804" s="119" t="s">
        <v>1416</v>
      </c>
    </row>
    <row r="805" spans="1:4" x14ac:dyDescent="0.25">
      <c r="A805" s="116" t="str">
        <f t="shared" si="12"/>
        <v>1802010108100.5</v>
      </c>
      <c r="B805" s="117">
        <v>180201010810</v>
      </c>
      <c r="C805" s="118">
        <v>0.5</v>
      </c>
      <c r="D805" s="119" t="s">
        <v>616</v>
      </c>
    </row>
    <row r="806" spans="1:4" x14ac:dyDescent="0.25">
      <c r="A806" s="116" t="str">
        <f t="shared" si="12"/>
        <v>1802010108110.4</v>
      </c>
      <c r="B806" s="117">
        <v>180201010811</v>
      </c>
      <c r="C806" s="118">
        <v>0.4</v>
      </c>
      <c r="D806" s="119" t="s">
        <v>1417</v>
      </c>
    </row>
    <row r="807" spans="1:4" x14ac:dyDescent="0.25">
      <c r="A807" s="116" t="str">
        <f t="shared" si="12"/>
        <v>1802010108120.25</v>
      </c>
      <c r="B807" s="117">
        <v>180201010812</v>
      </c>
      <c r="C807" s="118">
        <v>0.25</v>
      </c>
      <c r="D807" s="119" t="s">
        <v>1418</v>
      </c>
    </row>
    <row r="808" spans="1:4" x14ac:dyDescent="0.25">
      <c r="A808" s="116" t="str">
        <f t="shared" si="12"/>
        <v>1802010108130.4</v>
      </c>
      <c r="B808" s="117">
        <v>180201010813</v>
      </c>
      <c r="C808" s="118">
        <v>0.4</v>
      </c>
      <c r="D808" s="119" t="s">
        <v>1419</v>
      </c>
    </row>
    <row r="809" spans="1:4" x14ac:dyDescent="0.25">
      <c r="A809" s="116" t="str">
        <f t="shared" si="12"/>
        <v>1802010108140.5</v>
      </c>
      <c r="B809" s="117">
        <v>180201010814</v>
      </c>
      <c r="C809" s="118">
        <v>0.5</v>
      </c>
      <c r="D809" s="119" t="s">
        <v>593</v>
      </c>
    </row>
    <row r="810" spans="1:4" x14ac:dyDescent="0.25">
      <c r="A810" s="116" t="str">
        <f t="shared" si="12"/>
        <v>1802010108150.4</v>
      </c>
      <c r="B810" s="117">
        <v>180201010815</v>
      </c>
      <c r="C810" s="118">
        <v>0.4</v>
      </c>
      <c r="D810" s="119" t="s">
        <v>614</v>
      </c>
    </row>
    <row r="811" spans="1:4" x14ac:dyDescent="0.25">
      <c r="A811" s="116" t="str">
        <f t="shared" si="12"/>
        <v>1802020100010.4</v>
      </c>
      <c r="B811" s="117">
        <v>180202010001</v>
      </c>
      <c r="C811" s="118">
        <f>30%+10%</f>
        <v>0.4</v>
      </c>
      <c r="D811" s="119" t="s">
        <v>1420</v>
      </c>
    </row>
    <row r="812" spans="1:4" x14ac:dyDescent="0.25">
      <c r="A812" s="116" t="str">
        <f t="shared" si="12"/>
        <v>1802020100020</v>
      </c>
      <c r="B812" s="117">
        <v>180202010002</v>
      </c>
      <c r="C812" s="118">
        <v>0</v>
      </c>
      <c r="D812" s="119" t="s">
        <v>1421</v>
      </c>
    </row>
    <row r="813" spans="1:4" x14ac:dyDescent="0.25">
      <c r="A813" s="116" t="str">
        <f t="shared" si="12"/>
        <v>1802020100030.2</v>
      </c>
      <c r="B813" s="117">
        <v>180202010003</v>
      </c>
      <c r="C813" s="118">
        <v>0.2</v>
      </c>
      <c r="D813" s="119" t="s">
        <v>1422</v>
      </c>
    </row>
    <row r="814" spans="1:4" x14ac:dyDescent="0.25">
      <c r="A814" s="116" t="str">
        <f t="shared" si="12"/>
        <v>1802020100040.2</v>
      </c>
      <c r="B814" s="117">
        <v>180202010004</v>
      </c>
      <c r="C814" s="118">
        <v>0.2</v>
      </c>
      <c r="D814" s="119" t="s">
        <v>1423</v>
      </c>
    </row>
    <row r="815" spans="1:4" x14ac:dyDescent="0.25">
      <c r="A815" s="116" t="str">
        <f t="shared" si="12"/>
        <v>1802020100050.55</v>
      </c>
      <c r="B815" s="117">
        <v>180202010005</v>
      </c>
      <c r="C815" s="118">
        <f>50%+5%</f>
        <v>0.55000000000000004</v>
      </c>
      <c r="D815" s="119" t="s">
        <v>1424</v>
      </c>
    </row>
    <row r="816" spans="1:4" x14ac:dyDescent="0.25">
      <c r="A816" s="116" t="str">
        <f t="shared" si="12"/>
        <v>1802020100060.2</v>
      </c>
      <c r="B816" s="117">
        <v>180202010006</v>
      </c>
      <c r="C816" s="118">
        <v>0.2</v>
      </c>
      <c r="D816" s="119" t="s">
        <v>1425</v>
      </c>
    </row>
    <row r="817" spans="1:4" x14ac:dyDescent="0.25">
      <c r="A817" s="116" t="str">
        <f t="shared" si="12"/>
        <v>1802020100070.3</v>
      </c>
      <c r="B817" s="117">
        <v>180202010007</v>
      </c>
      <c r="C817" s="118">
        <v>0.3</v>
      </c>
      <c r="D817" s="119" t="s">
        <v>1426</v>
      </c>
    </row>
    <row r="818" spans="1:4" x14ac:dyDescent="0.25">
      <c r="A818" s="116" t="str">
        <f t="shared" si="12"/>
        <v>1802020100080</v>
      </c>
      <c r="B818" s="117">
        <v>180202010008</v>
      </c>
      <c r="C818" s="118">
        <v>0</v>
      </c>
      <c r="D818" s="119" t="s">
        <v>1427</v>
      </c>
    </row>
    <row r="819" spans="1:4" x14ac:dyDescent="0.25">
      <c r="A819" s="116" t="str">
        <f t="shared" si="12"/>
        <v>1802020100090.2</v>
      </c>
      <c r="B819" s="117">
        <v>180202010009</v>
      </c>
      <c r="C819" s="118">
        <v>0.2</v>
      </c>
      <c r="D819" s="119" t="s">
        <v>541</v>
      </c>
    </row>
    <row r="820" spans="1:4" x14ac:dyDescent="0.25">
      <c r="A820" s="116" t="str">
        <f t="shared" si="12"/>
        <v>1802020100100</v>
      </c>
      <c r="B820" s="117">
        <v>180202010010</v>
      </c>
      <c r="C820" s="118">
        <v>0</v>
      </c>
      <c r="D820" s="119" t="s">
        <v>1428</v>
      </c>
    </row>
    <row r="821" spans="1:4" x14ac:dyDescent="0.25">
      <c r="A821" s="116" t="str">
        <f t="shared" si="12"/>
        <v>1802020100110.5</v>
      </c>
      <c r="B821" s="117">
        <v>180202010011</v>
      </c>
      <c r="C821" s="118">
        <f>40%+10%</f>
        <v>0.5</v>
      </c>
      <c r="D821" s="119" t="s">
        <v>1429</v>
      </c>
    </row>
    <row r="822" spans="1:4" x14ac:dyDescent="0.25">
      <c r="A822" s="116" t="str">
        <f t="shared" si="12"/>
        <v>1802020100120.4</v>
      </c>
      <c r="B822" s="117">
        <v>180202010012</v>
      </c>
      <c r="C822" s="118">
        <v>0.4</v>
      </c>
      <c r="D822" s="119" t="s">
        <v>1430</v>
      </c>
    </row>
    <row r="823" spans="1:4" x14ac:dyDescent="0.25">
      <c r="A823" s="116" t="str">
        <f t="shared" si="12"/>
        <v>1802020105010.25</v>
      </c>
      <c r="B823" s="117">
        <v>180202010501</v>
      </c>
      <c r="C823" s="118">
        <v>0.25</v>
      </c>
      <c r="D823" s="119" t="s">
        <v>1431</v>
      </c>
    </row>
    <row r="824" spans="1:4" x14ac:dyDescent="0.25">
      <c r="A824" s="116" t="str">
        <f t="shared" si="12"/>
        <v>1802020105020.25</v>
      </c>
      <c r="B824" s="117">
        <v>180202010502</v>
      </c>
      <c r="C824" s="118">
        <v>0.25</v>
      </c>
      <c r="D824" s="119" t="s">
        <v>1432</v>
      </c>
    </row>
    <row r="825" spans="1:4" x14ac:dyDescent="0.25">
      <c r="A825" s="116" t="str">
        <f t="shared" ref="A825:A888" si="13">CONCATENATE(B825,C825)</f>
        <v>1802020105030.25</v>
      </c>
      <c r="B825" s="117">
        <v>180202010503</v>
      </c>
      <c r="C825" s="118">
        <v>0.25</v>
      </c>
      <c r="D825" s="119" t="s">
        <v>1433</v>
      </c>
    </row>
    <row r="826" spans="1:4" x14ac:dyDescent="0.25">
      <c r="A826" s="116" t="str">
        <f t="shared" si="13"/>
        <v>1802020105040.4</v>
      </c>
      <c r="B826" s="117">
        <v>180202010504</v>
      </c>
      <c r="C826" s="118">
        <v>0.4</v>
      </c>
      <c r="D826" s="119" t="s">
        <v>675</v>
      </c>
    </row>
    <row r="827" spans="1:4" x14ac:dyDescent="0.25">
      <c r="A827" s="116" t="str">
        <f t="shared" si="13"/>
        <v>1802020105050.4</v>
      </c>
      <c r="B827" s="117">
        <v>180202010505</v>
      </c>
      <c r="C827" s="118">
        <v>0.4</v>
      </c>
      <c r="D827" s="119" t="s">
        <v>672</v>
      </c>
    </row>
    <row r="828" spans="1:4" x14ac:dyDescent="0.25">
      <c r="A828" s="116" t="str">
        <f t="shared" si="13"/>
        <v>1802020105060.4</v>
      </c>
      <c r="B828" s="117">
        <v>180202010506</v>
      </c>
      <c r="C828" s="118">
        <v>0.4</v>
      </c>
      <c r="D828" s="119" t="s">
        <v>674</v>
      </c>
    </row>
    <row r="829" spans="1:4" x14ac:dyDescent="0.25">
      <c r="A829" s="116" t="str">
        <f t="shared" si="13"/>
        <v>1802020105070.4</v>
      </c>
      <c r="B829" s="117">
        <v>180202010507</v>
      </c>
      <c r="C829" s="118">
        <v>0.4</v>
      </c>
      <c r="D829" s="119" t="s">
        <v>679</v>
      </c>
    </row>
    <row r="830" spans="1:4" x14ac:dyDescent="0.25">
      <c r="A830" s="116" t="str">
        <f t="shared" si="13"/>
        <v>1802020105080.4</v>
      </c>
      <c r="B830" s="117">
        <v>180202010508</v>
      </c>
      <c r="C830" s="118">
        <v>0.4</v>
      </c>
      <c r="D830" s="119" t="s">
        <v>671</v>
      </c>
    </row>
    <row r="831" spans="1:4" x14ac:dyDescent="0.25">
      <c r="A831" s="116" t="str">
        <f t="shared" si="13"/>
        <v>1802020200010.2</v>
      </c>
      <c r="B831" s="117">
        <v>180202020001</v>
      </c>
      <c r="C831" s="118">
        <v>0.2</v>
      </c>
      <c r="D831" s="119" t="s">
        <v>1434</v>
      </c>
    </row>
    <row r="832" spans="1:4" x14ac:dyDescent="0.25">
      <c r="A832" s="116" t="str">
        <f t="shared" si="13"/>
        <v>1802020200020</v>
      </c>
      <c r="B832" s="117">
        <v>180202020002</v>
      </c>
      <c r="C832" s="118">
        <v>0</v>
      </c>
      <c r="D832" s="119" t="s">
        <v>1435</v>
      </c>
    </row>
    <row r="833" spans="1:4" x14ac:dyDescent="0.25">
      <c r="A833" s="116" t="str">
        <f t="shared" si="13"/>
        <v>1802020201010.2</v>
      </c>
      <c r="B833" s="117">
        <v>180202020101</v>
      </c>
      <c r="C833" s="118">
        <v>0.2</v>
      </c>
      <c r="D833" s="119" t="s">
        <v>1436</v>
      </c>
    </row>
    <row r="834" spans="1:4" x14ac:dyDescent="0.25">
      <c r="A834" s="116" t="str">
        <f t="shared" si="13"/>
        <v>1802020205010.25</v>
      </c>
      <c r="B834" s="117">
        <v>180202020501</v>
      </c>
      <c r="C834" s="118">
        <v>0.25</v>
      </c>
      <c r="D834" s="119" t="s">
        <v>1437</v>
      </c>
    </row>
    <row r="835" spans="1:4" x14ac:dyDescent="0.25">
      <c r="A835" s="116" t="str">
        <f t="shared" si="13"/>
        <v>1802020205020.25</v>
      </c>
      <c r="B835" s="117">
        <v>180202020502</v>
      </c>
      <c r="C835" s="118">
        <v>0.25</v>
      </c>
      <c r="D835" s="119" t="s">
        <v>707</v>
      </c>
    </row>
    <row r="836" spans="1:4" x14ac:dyDescent="0.25">
      <c r="A836" s="116" t="str">
        <f t="shared" si="13"/>
        <v>1802020205030.35</v>
      </c>
      <c r="B836" s="117">
        <v>180202020503</v>
      </c>
      <c r="C836" s="118">
        <f>25%+10%</f>
        <v>0.35</v>
      </c>
      <c r="D836" s="119" t="s">
        <v>1438</v>
      </c>
    </row>
    <row r="837" spans="1:4" x14ac:dyDescent="0.25">
      <c r="A837" s="116" t="str">
        <f t="shared" si="13"/>
        <v>1802020300010.25</v>
      </c>
      <c r="B837" s="117">
        <v>180202030001</v>
      </c>
      <c r="C837" s="118">
        <v>0.25</v>
      </c>
      <c r="D837" s="119" t="s">
        <v>1439</v>
      </c>
    </row>
    <row r="838" spans="1:4" x14ac:dyDescent="0.25">
      <c r="A838" s="116" t="str">
        <f t="shared" si="13"/>
        <v>1802020408010.25</v>
      </c>
      <c r="B838" s="117">
        <v>180202040801</v>
      </c>
      <c r="C838" s="118">
        <v>0.25</v>
      </c>
      <c r="D838" s="119" t="s">
        <v>1440</v>
      </c>
    </row>
    <row r="839" spans="1:4" x14ac:dyDescent="0.25">
      <c r="A839" s="116" t="str">
        <f t="shared" si="13"/>
        <v>1802020408020.25</v>
      </c>
      <c r="B839" s="117">
        <v>180202040802</v>
      </c>
      <c r="C839" s="118">
        <v>0.25</v>
      </c>
      <c r="D839" s="119" t="s">
        <v>1441</v>
      </c>
    </row>
    <row r="840" spans="1:4" x14ac:dyDescent="0.25">
      <c r="A840" s="116" t="str">
        <f t="shared" si="13"/>
        <v>1802020408030.25</v>
      </c>
      <c r="B840" s="117">
        <v>180202040803</v>
      </c>
      <c r="C840" s="118">
        <v>0.25</v>
      </c>
      <c r="D840" s="119" t="s">
        <v>1442</v>
      </c>
    </row>
    <row r="841" spans="1:4" x14ac:dyDescent="0.25">
      <c r="A841" s="116" t="str">
        <f t="shared" si="13"/>
        <v>1802020408040.25</v>
      </c>
      <c r="B841" s="117">
        <v>180202040804</v>
      </c>
      <c r="C841" s="118">
        <v>0.25</v>
      </c>
      <c r="D841" s="119" t="s">
        <v>715</v>
      </c>
    </row>
    <row r="842" spans="1:4" x14ac:dyDescent="0.25">
      <c r="A842" s="116" t="str">
        <f t="shared" si="13"/>
        <v>1802020408050.25</v>
      </c>
      <c r="B842" s="117">
        <v>180202040805</v>
      </c>
      <c r="C842" s="118">
        <v>0.25</v>
      </c>
      <c r="D842" s="119" t="s">
        <v>1443</v>
      </c>
    </row>
    <row r="843" spans="1:4" x14ac:dyDescent="0.25">
      <c r="A843" s="116" t="str">
        <f t="shared" si="13"/>
        <v>1802020408060.25</v>
      </c>
      <c r="B843" s="117">
        <v>180202040806</v>
      </c>
      <c r="C843" s="118">
        <v>0.25</v>
      </c>
      <c r="D843" s="119" t="s">
        <v>1444</v>
      </c>
    </row>
    <row r="844" spans="1:4" x14ac:dyDescent="0.25">
      <c r="A844" s="116" t="str">
        <f t="shared" si="13"/>
        <v>1802020408070.25</v>
      </c>
      <c r="B844" s="117">
        <v>180202040807</v>
      </c>
      <c r="C844" s="118">
        <v>0.25</v>
      </c>
      <c r="D844" s="119" t="s">
        <v>1445</v>
      </c>
    </row>
    <row r="845" spans="1:4" x14ac:dyDescent="0.25">
      <c r="A845" s="116" t="str">
        <f t="shared" si="13"/>
        <v>1802020408080.25</v>
      </c>
      <c r="B845" s="117">
        <v>180202040808</v>
      </c>
      <c r="C845" s="118">
        <v>0.25</v>
      </c>
      <c r="D845" s="119" t="s">
        <v>1446</v>
      </c>
    </row>
    <row r="846" spans="1:4" x14ac:dyDescent="0.25">
      <c r="A846" s="116" t="str">
        <f t="shared" si="13"/>
        <v>1802020408090.25</v>
      </c>
      <c r="B846" s="117">
        <v>180202040809</v>
      </c>
      <c r="C846" s="118">
        <v>0.25</v>
      </c>
      <c r="D846" s="119" t="s">
        <v>1447</v>
      </c>
    </row>
    <row r="847" spans="1:4" x14ac:dyDescent="0.25">
      <c r="A847" s="116" t="str">
        <f t="shared" si="13"/>
        <v>1802020408100.25</v>
      </c>
      <c r="B847" s="117">
        <v>180202040810</v>
      </c>
      <c r="C847" s="118">
        <v>0.25</v>
      </c>
      <c r="D847" s="119" t="s">
        <v>1448</v>
      </c>
    </row>
    <row r="848" spans="1:4" x14ac:dyDescent="0.25">
      <c r="A848" s="116" t="str">
        <f t="shared" si="13"/>
        <v>1802020408110.25</v>
      </c>
      <c r="B848" s="117">
        <v>180202040811</v>
      </c>
      <c r="C848" s="118">
        <v>0.25</v>
      </c>
      <c r="D848" s="119" t="s">
        <v>1449</v>
      </c>
    </row>
    <row r="849" spans="1:4" x14ac:dyDescent="0.25">
      <c r="A849" s="116" t="str">
        <f t="shared" si="13"/>
        <v>1802020408120.25</v>
      </c>
      <c r="B849" s="117">
        <v>180202040812</v>
      </c>
      <c r="C849" s="118">
        <v>0.25</v>
      </c>
      <c r="D849" s="119" t="s">
        <v>1450</v>
      </c>
    </row>
    <row r="850" spans="1:4" x14ac:dyDescent="0.25">
      <c r="A850" s="116" t="str">
        <f t="shared" si="13"/>
        <v>1802020408130.25</v>
      </c>
      <c r="B850" s="117">
        <v>180202040813</v>
      </c>
      <c r="C850" s="118">
        <v>0.25</v>
      </c>
      <c r="D850" s="119" t="s">
        <v>1451</v>
      </c>
    </row>
    <row r="851" spans="1:4" x14ac:dyDescent="0.25">
      <c r="A851" s="116" t="str">
        <f t="shared" si="13"/>
        <v>1802030200010.5</v>
      </c>
      <c r="B851" s="117">
        <v>180203020001</v>
      </c>
      <c r="C851" s="118">
        <v>0.5</v>
      </c>
      <c r="D851" s="119" t="s">
        <v>1452</v>
      </c>
    </row>
    <row r="852" spans="1:4" x14ac:dyDescent="0.25">
      <c r="A852" s="116" t="str">
        <f t="shared" si="13"/>
        <v>1802030200020.5</v>
      </c>
      <c r="B852" s="117">
        <v>180203020002</v>
      </c>
      <c r="C852" s="118">
        <v>0.5</v>
      </c>
      <c r="D852" s="119" t="s">
        <v>1453</v>
      </c>
    </row>
    <row r="853" spans="1:4" x14ac:dyDescent="0.25">
      <c r="A853" s="116" t="str">
        <f t="shared" si="13"/>
        <v>1802030200030.3</v>
      </c>
      <c r="B853" s="117">
        <v>180203020003</v>
      </c>
      <c r="C853" s="118">
        <v>0.3</v>
      </c>
      <c r="D853" s="119" t="s">
        <v>1454</v>
      </c>
    </row>
    <row r="854" spans="1:4" x14ac:dyDescent="0.25">
      <c r="A854" s="116" t="str">
        <f t="shared" si="13"/>
        <v>1802030200040.35</v>
      </c>
      <c r="B854" s="117">
        <v>180203020004</v>
      </c>
      <c r="C854" s="118">
        <v>0.35</v>
      </c>
      <c r="D854" s="119" t="s">
        <v>1455</v>
      </c>
    </row>
    <row r="855" spans="1:4" x14ac:dyDescent="0.25">
      <c r="A855" s="116" t="str">
        <f t="shared" si="13"/>
        <v>1802030200050.3</v>
      </c>
      <c r="B855" s="117">
        <v>180203020005</v>
      </c>
      <c r="C855" s="118">
        <v>0.3</v>
      </c>
      <c r="D855" s="119" t="s">
        <v>762</v>
      </c>
    </row>
    <row r="856" spans="1:4" x14ac:dyDescent="0.25">
      <c r="A856" s="116" t="str">
        <f t="shared" si="13"/>
        <v>1802030200060.5</v>
      </c>
      <c r="B856" s="117">
        <v>180203020006</v>
      </c>
      <c r="C856" s="118">
        <v>0.5</v>
      </c>
      <c r="D856" s="119" t="s">
        <v>1456</v>
      </c>
    </row>
    <row r="857" spans="1:4" x14ac:dyDescent="0.25">
      <c r="A857" s="116" t="str">
        <f t="shared" si="13"/>
        <v>1802030200070.75</v>
      </c>
      <c r="B857" s="117">
        <v>180203020007</v>
      </c>
      <c r="C857" s="118">
        <v>0.75</v>
      </c>
      <c r="D857" s="119" t="s">
        <v>1457</v>
      </c>
    </row>
    <row r="858" spans="1:4" x14ac:dyDescent="0.25">
      <c r="A858" s="116" t="str">
        <f t="shared" si="13"/>
        <v>1802030200080.4</v>
      </c>
      <c r="B858" s="117">
        <v>180203020008</v>
      </c>
      <c r="C858" s="118">
        <v>0.4</v>
      </c>
      <c r="D858" s="119" t="s">
        <v>1458</v>
      </c>
    </row>
    <row r="859" spans="1:4" x14ac:dyDescent="0.25">
      <c r="A859" s="116" t="str">
        <f t="shared" si="13"/>
        <v>1802030200090.5</v>
      </c>
      <c r="B859" s="117">
        <v>180203020009</v>
      </c>
      <c r="C859" s="118">
        <v>0.5</v>
      </c>
      <c r="D859" s="119" t="s">
        <v>1459</v>
      </c>
    </row>
    <row r="860" spans="1:4" x14ac:dyDescent="0.25">
      <c r="A860" s="116" t="str">
        <f t="shared" si="13"/>
        <v>1802030200100.55</v>
      </c>
      <c r="B860" s="117">
        <v>180203020010</v>
      </c>
      <c r="C860" s="118">
        <f>50%+5%</f>
        <v>0.55000000000000004</v>
      </c>
      <c r="D860" s="119" t="s">
        <v>1460</v>
      </c>
    </row>
    <row r="861" spans="1:4" x14ac:dyDescent="0.25">
      <c r="A861" s="116" t="str">
        <f t="shared" si="13"/>
        <v>1802030200110.8</v>
      </c>
      <c r="B861" s="117">
        <v>180203020011</v>
      </c>
      <c r="C861" s="118">
        <v>0.8</v>
      </c>
      <c r="D861" s="119" t="s">
        <v>1461</v>
      </c>
    </row>
    <row r="862" spans="1:4" x14ac:dyDescent="0.25">
      <c r="A862" s="116" t="str">
        <f t="shared" si="13"/>
        <v>1802030200120.7</v>
      </c>
      <c r="B862" s="117">
        <v>180203020012</v>
      </c>
      <c r="C862" s="118">
        <v>0.7</v>
      </c>
      <c r="D862" s="119" t="s">
        <v>1462</v>
      </c>
    </row>
    <row r="863" spans="1:4" x14ac:dyDescent="0.25">
      <c r="A863" s="116" t="str">
        <f t="shared" si="13"/>
        <v>1803010100010.2</v>
      </c>
      <c r="B863" s="117">
        <v>180301010001</v>
      </c>
      <c r="C863" s="118">
        <v>0.2</v>
      </c>
      <c r="D863" s="119" t="s">
        <v>1463</v>
      </c>
    </row>
    <row r="864" spans="1:4" x14ac:dyDescent="0.25">
      <c r="A864" s="116" t="str">
        <f t="shared" si="13"/>
        <v>1803010100020.6</v>
      </c>
      <c r="B864" s="117">
        <v>180301010002</v>
      </c>
      <c r="C864" s="118">
        <v>0.6</v>
      </c>
      <c r="D864" s="119" t="s">
        <v>1464</v>
      </c>
    </row>
    <row r="865" spans="1:4" x14ac:dyDescent="0.25">
      <c r="A865" s="116" t="str">
        <f t="shared" si="13"/>
        <v>1803010100030.4</v>
      </c>
      <c r="B865" s="117">
        <v>180301010003</v>
      </c>
      <c r="C865" s="118">
        <v>0.4</v>
      </c>
      <c r="D865" s="119" t="s">
        <v>1465</v>
      </c>
    </row>
    <row r="866" spans="1:4" x14ac:dyDescent="0.25">
      <c r="A866" s="116" t="str">
        <f t="shared" si="13"/>
        <v>1803010100040.2</v>
      </c>
      <c r="B866" s="117">
        <v>180301010004</v>
      </c>
      <c r="C866" s="118">
        <v>0.2</v>
      </c>
      <c r="D866" s="119" t="s">
        <v>1466</v>
      </c>
    </row>
    <row r="867" spans="1:4" x14ac:dyDescent="0.25">
      <c r="A867" s="116" t="str">
        <f t="shared" si="13"/>
        <v>1803010100050.2</v>
      </c>
      <c r="B867" s="117">
        <v>180301010005</v>
      </c>
      <c r="C867" s="118">
        <v>0.2</v>
      </c>
      <c r="D867" s="119" t="s">
        <v>1467</v>
      </c>
    </row>
    <row r="868" spans="1:4" x14ac:dyDescent="0.25">
      <c r="A868" s="116" t="str">
        <f t="shared" si="13"/>
        <v>1803010100060.5</v>
      </c>
      <c r="B868" s="117">
        <v>180301010006</v>
      </c>
      <c r="C868" s="118">
        <v>0.5</v>
      </c>
      <c r="D868" s="119" t="s">
        <v>1468</v>
      </c>
    </row>
    <row r="869" spans="1:4" x14ac:dyDescent="0.25">
      <c r="A869" s="116" t="str">
        <f t="shared" si="13"/>
        <v>1803010100070.3</v>
      </c>
      <c r="B869" s="117">
        <v>180301010007</v>
      </c>
      <c r="C869" s="118">
        <f>20%+10%</f>
        <v>0.30000000000000004</v>
      </c>
      <c r="D869" s="119" t="s">
        <v>1469</v>
      </c>
    </row>
    <row r="870" spans="1:4" x14ac:dyDescent="0.25">
      <c r="A870" s="116" t="str">
        <f t="shared" si="13"/>
        <v>1803010100080.3</v>
      </c>
      <c r="B870" s="117">
        <v>180301010008</v>
      </c>
      <c r="C870" s="118">
        <f>20%+10%</f>
        <v>0.30000000000000004</v>
      </c>
      <c r="D870" s="119" t="s">
        <v>940</v>
      </c>
    </row>
    <row r="871" spans="1:4" x14ac:dyDescent="0.25">
      <c r="A871" s="116" t="str">
        <f t="shared" si="13"/>
        <v>1803010100090.4</v>
      </c>
      <c r="B871" s="117">
        <v>180301010009</v>
      </c>
      <c r="C871" s="118">
        <f>30%+10%</f>
        <v>0.4</v>
      </c>
      <c r="D871" s="119" t="s">
        <v>1470</v>
      </c>
    </row>
    <row r="872" spans="1:4" x14ac:dyDescent="0.25">
      <c r="A872" s="116" t="str">
        <f t="shared" si="13"/>
        <v>1803010100100.2</v>
      </c>
      <c r="B872" s="117">
        <v>180301010010</v>
      </c>
      <c r="C872" s="118">
        <v>0.2</v>
      </c>
      <c r="D872" s="119" t="s">
        <v>1471</v>
      </c>
    </row>
    <row r="873" spans="1:4" x14ac:dyDescent="0.25">
      <c r="A873" s="116" t="str">
        <f t="shared" si="13"/>
        <v>1803010100110.7</v>
      </c>
      <c r="B873" s="117">
        <v>180301010011</v>
      </c>
      <c r="C873" s="118">
        <f>40%+30%</f>
        <v>0.7</v>
      </c>
      <c r="D873" s="119" t="s">
        <v>1472</v>
      </c>
    </row>
    <row r="874" spans="1:4" x14ac:dyDescent="0.25">
      <c r="A874" s="116" t="str">
        <f t="shared" si="13"/>
        <v>1803010100120.3</v>
      </c>
      <c r="B874" s="117">
        <v>180301010012</v>
      </c>
      <c r="C874" s="118">
        <f>20%+10%</f>
        <v>0.30000000000000004</v>
      </c>
      <c r="D874" s="119" t="s">
        <v>1473</v>
      </c>
    </row>
    <row r="875" spans="1:4" x14ac:dyDescent="0.25">
      <c r="A875" s="116" t="str">
        <f t="shared" si="13"/>
        <v>1803010100130.5</v>
      </c>
      <c r="B875" s="117">
        <v>180301010013</v>
      </c>
      <c r="C875" s="118">
        <v>0.5</v>
      </c>
      <c r="D875" s="119" t="s">
        <v>1474</v>
      </c>
    </row>
    <row r="876" spans="1:4" x14ac:dyDescent="0.25">
      <c r="A876" s="116" t="str">
        <f t="shared" si="13"/>
        <v>1803010101010.4</v>
      </c>
      <c r="B876" s="117">
        <v>180301010101</v>
      </c>
      <c r="C876" s="118">
        <v>0.4</v>
      </c>
      <c r="D876" s="119" t="s">
        <v>1475</v>
      </c>
    </row>
    <row r="877" spans="1:4" x14ac:dyDescent="0.25">
      <c r="A877" s="116" t="str">
        <f t="shared" si="13"/>
        <v>1803010101020.5</v>
      </c>
      <c r="B877" s="117">
        <v>180301010102</v>
      </c>
      <c r="C877" s="118">
        <v>0.5</v>
      </c>
      <c r="D877" s="119" t="s">
        <v>1476</v>
      </c>
    </row>
    <row r="878" spans="1:4" x14ac:dyDescent="0.25">
      <c r="A878" s="116" t="str">
        <f t="shared" si="13"/>
        <v>1803010101030.2</v>
      </c>
      <c r="B878" s="117">
        <v>180301010103</v>
      </c>
      <c r="C878" s="118">
        <v>0.2</v>
      </c>
      <c r="D878" s="119" t="s">
        <v>1477</v>
      </c>
    </row>
    <row r="879" spans="1:4" x14ac:dyDescent="0.25">
      <c r="A879" s="116" t="str">
        <f t="shared" si="13"/>
        <v>1803010101040.4</v>
      </c>
      <c r="B879" s="117">
        <v>180301010104</v>
      </c>
      <c r="C879" s="118">
        <v>0.4</v>
      </c>
      <c r="D879" s="119" t="s">
        <v>1478</v>
      </c>
    </row>
    <row r="880" spans="1:4" x14ac:dyDescent="0.25">
      <c r="A880" s="116" t="str">
        <f t="shared" si="13"/>
        <v>1803010105010.2</v>
      </c>
      <c r="B880" s="117">
        <v>180301010501</v>
      </c>
      <c r="C880" s="118">
        <v>0.2</v>
      </c>
      <c r="D880" s="119" t="s">
        <v>1479</v>
      </c>
    </row>
    <row r="881" spans="1:4" x14ac:dyDescent="0.25">
      <c r="A881" s="116" t="str">
        <f t="shared" si="13"/>
        <v>1803010105020.25</v>
      </c>
      <c r="B881" s="117">
        <v>180301010502</v>
      </c>
      <c r="C881" s="118">
        <v>0.25</v>
      </c>
      <c r="D881" s="119" t="s">
        <v>1480</v>
      </c>
    </row>
    <row r="882" spans="1:4" x14ac:dyDescent="0.25">
      <c r="A882" s="116" t="str">
        <f t="shared" si="13"/>
        <v>1803010105030.35</v>
      </c>
      <c r="B882" s="117">
        <v>180301010503</v>
      </c>
      <c r="C882" s="118">
        <v>0.35</v>
      </c>
      <c r="D882" s="119" t="s">
        <v>1481</v>
      </c>
    </row>
    <row r="883" spans="1:4" x14ac:dyDescent="0.25">
      <c r="A883" s="116" t="str">
        <f t="shared" si="13"/>
        <v>1803010105040.5</v>
      </c>
      <c r="B883" s="117">
        <v>180301010504</v>
      </c>
      <c r="C883" s="118">
        <v>0.5</v>
      </c>
      <c r="D883" s="119" t="s">
        <v>1482</v>
      </c>
    </row>
    <row r="884" spans="1:4" x14ac:dyDescent="0.25">
      <c r="A884" s="116" t="str">
        <f t="shared" si="13"/>
        <v>1803010105050.25</v>
      </c>
      <c r="B884" s="117">
        <v>180301010505</v>
      </c>
      <c r="C884" s="118">
        <v>0.25</v>
      </c>
      <c r="D884" s="119" t="s">
        <v>1483</v>
      </c>
    </row>
    <row r="885" spans="1:4" x14ac:dyDescent="0.25">
      <c r="A885" s="116" t="str">
        <f t="shared" si="13"/>
        <v>1803010105060.35</v>
      </c>
      <c r="B885" s="117">
        <v>180301010506</v>
      </c>
      <c r="C885" s="118">
        <v>0.35</v>
      </c>
      <c r="D885" s="119" t="s">
        <v>1484</v>
      </c>
    </row>
    <row r="886" spans="1:4" x14ac:dyDescent="0.25">
      <c r="A886" s="116" t="str">
        <f t="shared" si="13"/>
        <v>1803010105070.45</v>
      </c>
      <c r="B886" s="117">
        <v>180301010507</v>
      </c>
      <c r="C886" s="118">
        <f>40%+5%</f>
        <v>0.45</v>
      </c>
      <c r="D886" s="119" t="s">
        <v>630</v>
      </c>
    </row>
    <row r="887" spans="1:4" x14ac:dyDescent="0.25">
      <c r="A887" s="116" t="str">
        <f t="shared" si="13"/>
        <v>1803010105080.35</v>
      </c>
      <c r="B887" s="117">
        <v>180301010508</v>
      </c>
      <c r="C887" s="118">
        <v>0.35</v>
      </c>
      <c r="D887" s="119" t="s">
        <v>1485</v>
      </c>
    </row>
    <row r="888" spans="1:4" x14ac:dyDescent="0.25">
      <c r="A888" s="116" t="str">
        <f t="shared" si="13"/>
        <v>1803010105090.3</v>
      </c>
      <c r="B888" s="117">
        <v>180301010509</v>
      </c>
      <c r="C888" s="118">
        <v>0.3</v>
      </c>
      <c r="D888" s="119" t="s">
        <v>1486</v>
      </c>
    </row>
    <row r="889" spans="1:4" x14ac:dyDescent="0.25">
      <c r="A889" s="116" t="str">
        <f t="shared" ref="A889:A952" si="14">CONCATENATE(B889,C889)</f>
        <v>1803010105100.35</v>
      </c>
      <c r="B889" s="117">
        <v>180301010510</v>
      </c>
      <c r="C889" s="118">
        <v>0.35</v>
      </c>
      <c r="D889" s="119" t="s">
        <v>1487</v>
      </c>
    </row>
    <row r="890" spans="1:4" x14ac:dyDescent="0.25">
      <c r="A890" s="116" t="str">
        <f t="shared" si="14"/>
        <v>1803010105110.3</v>
      </c>
      <c r="B890" s="117">
        <v>180301010511</v>
      </c>
      <c r="C890" s="118">
        <v>0.3</v>
      </c>
      <c r="D890" s="119" t="s">
        <v>1488</v>
      </c>
    </row>
    <row r="891" spans="1:4" x14ac:dyDescent="0.25">
      <c r="A891" s="116" t="str">
        <f t="shared" si="14"/>
        <v>1803010105120.3</v>
      </c>
      <c r="B891" s="117">
        <v>180301010512</v>
      </c>
      <c r="C891" s="118">
        <f>25%+5%</f>
        <v>0.3</v>
      </c>
      <c r="D891" s="119" t="s">
        <v>1489</v>
      </c>
    </row>
    <row r="892" spans="1:4" x14ac:dyDescent="0.25">
      <c r="A892" s="116" t="str">
        <f t="shared" si="14"/>
        <v>1803010107010.25</v>
      </c>
      <c r="B892" s="117">
        <v>180301010701</v>
      </c>
      <c r="C892" s="118">
        <v>0.25</v>
      </c>
      <c r="D892" s="119" t="s">
        <v>1490</v>
      </c>
    </row>
    <row r="893" spans="1:4" x14ac:dyDescent="0.25">
      <c r="A893" s="116" t="str">
        <f t="shared" si="14"/>
        <v>1803010107020.35</v>
      </c>
      <c r="B893" s="117">
        <v>180301010702</v>
      </c>
      <c r="C893" s="118">
        <v>0.35</v>
      </c>
      <c r="D893" s="119" t="s">
        <v>1491</v>
      </c>
    </row>
    <row r="894" spans="1:4" x14ac:dyDescent="0.25">
      <c r="A894" s="116" t="str">
        <f t="shared" si="14"/>
        <v>1803010107030.35</v>
      </c>
      <c r="B894" s="117">
        <v>180301010703</v>
      </c>
      <c r="C894" s="118">
        <v>0.35</v>
      </c>
      <c r="D894" s="119" t="s">
        <v>1492</v>
      </c>
    </row>
    <row r="895" spans="1:4" x14ac:dyDescent="0.25">
      <c r="A895" s="116" t="str">
        <f t="shared" si="14"/>
        <v>1803010107040.35</v>
      </c>
      <c r="B895" s="117">
        <v>180301010704</v>
      </c>
      <c r="C895" s="118">
        <v>0.35</v>
      </c>
      <c r="D895" s="119" t="s">
        <v>1493</v>
      </c>
    </row>
    <row r="896" spans="1:4" x14ac:dyDescent="0.25">
      <c r="A896" s="116" t="str">
        <f t="shared" si="14"/>
        <v>1803010107050.3</v>
      </c>
      <c r="B896" s="117">
        <v>180301010705</v>
      </c>
      <c r="C896" s="118">
        <v>0.3</v>
      </c>
      <c r="D896" s="119" t="s">
        <v>1494</v>
      </c>
    </row>
    <row r="897" spans="1:4" x14ac:dyDescent="0.25">
      <c r="A897" s="116" t="str">
        <f t="shared" si="14"/>
        <v>1803010107060.35</v>
      </c>
      <c r="B897" s="117">
        <v>180301010706</v>
      </c>
      <c r="C897" s="118">
        <v>0.35</v>
      </c>
      <c r="D897" s="119" t="s">
        <v>1495</v>
      </c>
    </row>
    <row r="898" spans="1:4" x14ac:dyDescent="0.25">
      <c r="A898" s="116" t="str">
        <f t="shared" si="14"/>
        <v>1803010107070.35</v>
      </c>
      <c r="B898" s="117">
        <v>180301010707</v>
      </c>
      <c r="C898" s="118">
        <v>0.35</v>
      </c>
      <c r="D898" s="119" t="s">
        <v>1496</v>
      </c>
    </row>
    <row r="899" spans="1:4" x14ac:dyDescent="0.25">
      <c r="A899" s="116" t="str">
        <f t="shared" si="14"/>
        <v>1803010107080.35</v>
      </c>
      <c r="B899" s="117">
        <v>180301010708</v>
      </c>
      <c r="C899" s="118">
        <v>0.35</v>
      </c>
      <c r="D899" s="119" t="s">
        <v>1497</v>
      </c>
    </row>
    <row r="900" spans="1:4" x14ac:dyDescent="0.25">
      <c r="A900" s="116" t="str">
        <f t="shared" si="14"/>
        <v>1803010107090.25</v>
      </c>
      <c r="B900" s="117">
        <v>180301010709</v>
      </c>
      <c r="C900" s="118">
        <v>0.25</v>
      </c>
      <c r="D900" s="119" t="s">
        <v>1498</v>
      </c>
    </row>
    <row r="901" spans="1:4" x14ac:dyDescent="0.25">
      <c r="A901" s="116" t="str">
        <f t="shared" si="14"/>
        <v>1803010108010.35</v>
      </c>
      <c r="B901" s="117">
        <v>180301010801</v>
      </c>
      <c r="C901" s="118">
        <v>0.35</v>
      </c>
      <c r="D901" s="119" t="s">
        <v>631</v>
      </c>
    </row>
    <row r="902" spans="1:4" x14ac:dyDescent="0.25">
      <c r="A902" s="116" t="str">
        <f t="shared" si="14"/>
        <v>1803010108020.25</v>
      </c>
      <c r="B902" s="117">
        <v>180301010802</v>
      </c>
      <c r="C902" s="118">
        <v>0.25</v>
      </c>
      <c r="D902" s="119" t="s">
        <v>1499</v>
      </c>
    </row>
    <row r="903" spans="1:4" x14ac:dyDescent="0.25">
      <c r="A903" s="116" t="str">
        <f t="shared" si="14"/>
        <v>1803010108030.25</v>
      </c>
      <c r="B903" s="117">
        <v>180301010803</v>
      </c>
      <c r="C903" s="118">
        <v>0.25</v>
      </c>
      <c r="D903" s="119" t="s">
        <v>1500</v>
      </c>
    </row>
    <row r="904" spans="1:4" x14ac:dyDescent="0.25">
      <c r="A904" s="116" t="str">
        <f t="shared" si="14"/>
        <v>1803010108040.35</v>
      </c>
      <c r="B904" s="117">
        <v>180301010804</v>
      </c>
      <c r="C904" s="118">
        <v>0.35</v>
      </c>
      <c r="D904" s="119" t="s">
        <v>1501</v>
      </c>
    </row>
    <row r="905" spans="1:4" x14ac:dyDescent="0.25">
      <c r="A905" s="116" t="str">
        <f t="shared" si="14"/>
        <v>1803010108050.35</v>
      </c>
      <c r="B905" s="117">
        <v>180301010805</v>
      </c>
      <c r="C905" s="118">
        <v>0.35</v>
      </c>
      <c r="D905" s="119" t="s">
        <v>505</v>
      </c>
    </row>
    <row r="906" spans="1:4" x14ac:dyDescent="0.25">
      <c r="A906" s="116" t="str">
        <f t="shared" si="14"/>
        <v>1803010108060.5</v>
      </c>
      <c r="B906" s="117">
        <v>180301010806</v>
      </c>
      <c r="C906" s="118">
        <f>35%+15%</f>
        <v>0.5</v>
      </c>
      <c r="D906" s="119" t="s">
        <v>1502</v>
      </c>
    </row>
    <row r="907" spans="1:4" x14ac:dyDescent="0.25">
      <c r="A907" s="116" t="str">
        <f t="shared" si="14"/>
        <v>1803010108070.35</v>
      </c>
      <c r="B907" s="117">
        <v>180301010807</v>
      </c>
      <c r="C907" s="118">
        <v>0.35</v>
      </c>
      <c r="D907" s="119" t="s">
        <v>1503</v>
      </c>
    </row>
    <row r="908" spans="1:4" x14ac:dyDescent="0.25">
      <c r="A908" s="116" t="str">
        <f t="shared" si="14"/>
        <v>1803010108080.4</v>
      </c>
      <c r="B908" s="117">
        <v>180301010808</v>
      </c>
      <c r="C908" s="118">
        <v>0.4</v>
      </c>
      <c r="D908" s="119" t="s">
        <v>1504</v>
      </c>
    </row>
    <row r="909" spans="1:4" x14ac:dyDescent="0.25">
      <c r="A909" s="116" t="str">
        <f t="shared" si="14"/>
        <v>1803010108090.35</v>
      </c>
      <c r="B909" s="117">
        <v>180301010809</v>
      </c>
      <c r="C909" s="118">
        <v>0.35</v>
      </c>
      <c r="D909" s="119" t="s">
        <v>1505</v>
      </c>
    </row>
    <row r="910" spans="1:4" x14ac:dyDescent="0.25">
      <c r="A910" s="116" t="str">
        <f t="shared" si="14"/>
        <v>1803010108100.35</v>
      </c>
      <c r="B910" s="117">
        <v>180301010810</v>
      </c>
      <c r="C910" s="118">
        <v>0.35</v>
      </c>
      <c r="D910" s="119" t="s">
        <v>1506</v>
      </c>
    </row>
    <row r="911" spans="1:4" x14ac:dyDescent="0.25">
      <c r="A911" s="116" t="str">
        <f t="shared" si="14"/>
        <v>1803010108110.5</v>
      </c>
      <c r="B911" s="117">
        <v>180301010811</v>
      </c>
      <c r="C911" s="118">
        <f>40%+10%</f>
        <v>0.5</v>
      </c>
      <c r="D911" s="119" t="s">
        <v>1507</v>
      </c>
    </row>
    <row r="912" spans="1:4" x14ac:dyDescent="0.25">
      <c r="A912" s="116" t="str">
        <f t="shared" si="14"/>
        <v>1803010108120.35</v>
      </c>
      <c r="B912" s="117">
        <v>180301010812</v>
      </c>
      <c r="C912" s="118">
        <v>0.35</v>
      </c>
      <c r="D912" s="119" t="s">
        <v>1508</v>
      </c>
    </row>
    <row r="913" spans="1:4" x14ac:dyDescent="0.25">
      <c r="A913" s="116" t="str">
        <f t="shared" si="14"/>
        <v>1803010108130.4</v>
      </c>
      <c r="B913" s="117">
        <v>180301010813</v>
      </c>
      <c r="C913" s="118">
        <v>0.4</v>
      </c>
      <c r="D913" s="119" t="s">
        <v>615</v>
      </c>
    </row>
    <row r="914" spans="1:4" x14ac:dyDescent="0.25">
      <c r="A914" s="116" t="str">
        <f t="shared" si="14"/>
        <v>1803010108140.35</v>
      </c>
      <c r="B914" s="117">
        <v>180301010814</v>
      </c>
      <c r="C914" s="118">
        <v>0.35</v>
      </c>
      <c r="D914" s="119" t="s">
        <v>724</v>
      </c>
    </row>
    <row r="915" spans="1:4" x14ac:dyDescent="0.25">
      <c r="A915" s="116" t="str">
        <f t="shared" si="14"/>
        <v>1803020100010.75</v>
      </c>
      <c r="B915" s="117">
        <v>180302010001</v>
      </c>
      <c r="C915" s="118">
        <v>0.75</v>
      </c>
      <c r="D915" s="119" t="s">
        <v>1509</v>
      </c>
    </row>
    <row r="916" spans="1:4" x14ac:dyDescent="0.25">
      <c r="A916" s="116" t="str">
        <f t="shared" si="14"/>
        <v>1803020100020.2</v>
      </c>
      <c r="B916" s="117">
        <v>180302010002</v>
      </c>
      <c r="C916" s="118">
        <v>0.2</v>
      </c>
      <c r="D916" s="119" t="s">
        <v>1510</v>
      </c>
    </row>
    <row r="917" spans="1:4" x14ac:dyDescent="0.25">
      <c r="A917" s="116" t="str">
        <f t="shared" si="14"/>
        <v>1803020100030.3</v>
      </c>
      <c r="B917" s="117">
        <v>180302010003</v>
      </c>
      <c r="C917" s="118">
        <f>20%+10%</f>
        <v>0.30000000000000004</v>
      </c>
      <c r="D917" s="119" t="s">
        <v>1511</v>
      </c>
    </row>
    <row r="918" spans="1:4" x14ac:dyDescent="0.25">
      <c r="A918" s="116" t="str">
        <f t="shared" si="14"/>
        <v>1803020100040.2</v>
      </c>
      <c r="B918" s="117">
        <v>180302010004</v>
      </c>
      <c r="C918" s="118">
        <v>0.2</v>
      </c>
      <c r="D918" s="119" t="s">
        <v>1512</v>
      </c>
    </row>
    <row r="919" spans="1:4" x14ac:dyDescent="0.25">
      <c r="A919" s="116" t="str">
        <f t="shared" si="14"/>
        <v>1803020100050.3</v>
      </c>
      <c r="B919" s="117">
        <v>180302010005</v>
      </c>
      <c r="C919" s="118">
        <f>20%+10%</f>
        <v>0.30000000000000004</v>
      </c>
      <c r="D919" s="119" t="s">
        <v>1513</v>
      </c>
    </row>
    <row r="920" spans="1:4" x14ac:dyDescent="0.25">
      <c r="A920" s="116" t="str">
        <f t="shared" si="14"/>
        <v>1803020100060.2</v>
      </c>
      <c r="B920" s="117">
        <v>180302010006</v>
      </c>
      <c r="C920" s="118">
        <v>0.2</v>
      </c>
      <c r="D920" s="119" t="s">
        <v>1514</v>
      </c>
    </row>
    <row r="921" spans="1:4" x14ac:dyDescent="0.25">
      <c r="A921" s="116" t="str">
        <f t="shared" si="14"/>
        <v>1803020100070.2</v>
      </c>
      <c r="B921" s="117">
        <v>180302010007</v>
      </c>
      <c r="C921" s="118">
        <v>0.2</v>
      </c>
      <c r="D921" s="119" t="s">
        <v>1515</v>
      </c>
    </row>
    <row r="922" spans="1:4" x14ac:dyDescent="0.25">
      <c r="A922" s="116" t="str">
        <f t="shared" si="14"/>
        <v>1803020100080.2</v>
      </c>
      <c r="B922" s="117">
        <v>180302010008</v>
      </c>
      <c r="C922" s="118">
        <v>0.2</v>
      </c>
      <c r="D922" s="119" t="s">
        <v>1516</v>
      </c>
    </row>
    <row r="923" spans="1:4" x14ac:dyDescent="0.25">
      <c r="A923" s="116" t="str">
        <f t="shared" si="14"/>
        <v>1803020100090.3</v>
      </c>
      <c r="B923" s="117">
        <v>180302010009</v>
      </c>
      <c r="C923" s="118">
        <f>20%+10%</f>
        <v>0.30000000000000004</v>
      </c>
      <c r="D923" s="119" t="s">
        <v>1517</v>
      </c>
    </row>
    <row r="924" spans="1:4" x14ac:dyDescent="0.25">
      <c r="A924" s="116" t="str">
        <f t="shared" si="14"/>
        <v>1803020100100.2</v>
      </c>
      <c r="B924" s="117">
        <v>180302010010</v>
      </c>
      <c r="C924" s="118">
        <v>0.2</v>
      </c>
      <c r="D924" s="119" t="s">
        <v>1518</v>
      </c>
    </row>
    <row r="925" spans="1:4" x14ac:dyDescent="0.25">
      <c r="A925" s="116" t="str">
        <f t="shared" si="14"/>
        <v>1803020101010.2</v>
      </c>
      <c r="B925" s="117">
        <v>180302010101</v>
      </c>
      <c r="C925" s="118">
        <v>0.2</v>
      </c>
      <c r="D925" s="119" t="s">
        <v>1519</v>
      </c>
    </row>
    <row r="926" spans="1:4" x14ac:dyDescent="0.25">
      <c r="A926" s="116" t="str">
        <f t="shared" si="14"/>
        <v>1803020105010.25</v>
      </c>
      <c r="B926" s="117">
        <v>180302010501</v>
      </c>
      <c r="C926" s="118">
        <v>0.25</v>
      </c>
      <c r="D926" s="119" t="s">
        <v>1520</v>
      </c>
    </row>
    <row r="927" spans="1:4" x14ac:dyDescent="0.25">
      <c r="A927" s="116" t="str">
        <f t="shared" si="14"/>
        <v>1803020105020.25</v>
      </c>
      <c r="B927" s="117">
        <v>180302010502</v>
      </c>
      <c r="C927" s="118">
        <v>0.25</v>
      </c>
      <c r="D927" s="119" t="s">
        <v>1489</v>
      </c>
    </row>
    <row r="928" spans="1:4" x14ac:dyDescent="0.25">
      <c r="A928" s="116" t="str">
        <f t="shared" si="14"/>
        <v>1803020105030.5</v>
      </c>
      <c r="B928" s="117">
        <v>180302010503</v>
      </c>
      <c r="C928" s="118">
        <v>0.5</v>
      </c>
      <c r="D928" s="119" t="s">
        <v>1521</v>
      </c>
    </row>
    <row r="929" spans="1:4" x14ac:dyDescent="0.25">
      <c r="A929" s="116" t="str">
        <f t="shared" si="14"/>
        <v>1803020105040.4</v>
      </c>
      <c r="B929" s="117">
        <v>180302010504</v>
      </c>
      <c r="C929" s="118">
        <v>0.4</v>
      </c>
      <c r="D929" s="119" t="s">
        <v>673</v>
      </c>
    </row>
    <row r="930" spans="1:4" x14ac:dyDescent="0.25">
      <c r="A930" s="116" t="str">
        <f t="shared" si="14"/>
        <v>1803020105050.35</v>
      </c>
      <c r="B930" s="117">
        <v>180302010505</v>
      </c>
      <c r="C930" s="118">
        <f>25%+10%</f>
        <v>0.35</v>
      </c>
      <c r="D930" s="119" t="s">
        <v>1522</v>
      </c>
    </row>
    <row r="931" spans="1:4" x14ac:dyDescent="0.25">
      <c r="A931" s="116" t="str">
        <f t="shared" si="14"/>
        <v>1803020105060.25</v>
      </c>
      <c r="B931" s="117">
        <v>180302010506</v>
      </c>
      <c r="C931" s="118">
        <v>0.25</v>
      </c>
      <c r="D931" s="119" t="s">
        <v>1523</v>
      </c>
    </row>
    <row r="932" spans="1:4" x14ac:dyDescent="0.25">
      <c r="A932" s="116" t="str">
        <f t="shared" si="14"/>
        <v>1803020105070.4</v>
      </c>
      <c r="B932" s="117">
        <v>180302010507</v>
      </c>
      <c r="C932" s="118">
        <v>0.4</v>
      </c>
      <c r="D932" s="119" t="s">
        <v>708</v>
      </c>
    </row>
    <row r="933" spans="1:4" x14ac:dyDescent="0.25">
      <c r="A933" s="116" t="str">
        <f t="shared" si="14"/>
        <v>1803020105080.25</v>
      </c>
      <c r="B933" s="117">
        <v>180302010508</v>
      </c>
      <c r="C933" s="118">
        <v>0.25</v>
      </c>
      <c r="D933" s="119" t="s">
        <v>1524</v>
      </c>
    </row>
    <row r="934" spans="1:4" x14ac:dyDescent="0.25">
      <c r="A934" s="116" t="str">
        <f t="shared" si="14"/>
        <v>1803020105090.4</v>
      </c>
      <c r="B934" s="117">
        <v>180302010509</v>
      </c>
      <c r="C934" s="118">
        <v>0.4</v>
      </c>
      <c r="D934" s="119" t="s">
        <v>677</v>
      </c>
    </row>
    <row r="935" spans="1:4" x14ac:dyDescent="0.25">
      <c r="A935" s="116" t="str">
        <f t="shared" si="14"/>
        <v>1803020105100.4</v>
      </c>
      <c r="B935" s="117">
        <v>180302010510</v>
      </c>
      <c r="C935" s="118">
        <v>0.4</v>
      </c>
      <c r="D935" s="119" t="s">
        <v>676</v>
      </c>
    </row>
    <row r="936" spans="1:4" x14ac:dyDescent="0.25">
      <c r="A936" s="116" t="str">
        <f t="shared" si="14"/>
        <v>1803020105110.4</v>
      </c>
      <c r="B936" s="117">
        <v>180302010511</v>
      </c>
      <c r="C936" s="118">
        <v>0.4</v>
      </c>
      <c r="D936" s="119" t="s">
        <v>678</v>
      </c>
    </row>
    <row r="937" spans="1:4" x14ac:dyDescent="0.25">
      <c r="A937" s="116" t="str">
        <f t="shared" si="14"/>
        <v>1803020105120.5</v>
      </c>
      <c r="B937" s="117">
        <v>180302010512</v>
      </c>
      <c r="C937" s="120">
        <v>0.5</v>
      </c>
      <c r="D937" s="119" t="s">
        <v>680</v>
      </c>
    </row>
    <row r="938" spans="1:4" x14ac:dyDescent="0.25">
      <c r="A938" s="116" t="str">
        <f t="shared" si="14"/>
        <v>1803020200011</v>
      </c>
      <c r="B938" s="117">
        <v>180302020001</v>
      </c>
      <c r="C938" s="118">
        <v>1</v>
      </c>
      <c r="D938" s="119" t="s">
        <v>1525</v>
      </c>
    </row>
    <row r="939" spans="1:4" x14ac:dyDescent="0.25">
      <c r="A939" s="116" t="str">
        <f t="shared" si="14"/>
        <v>1803020200021</v>
      </c>
      <c r="B939" s="117">
        <v>180302020002</v>
      </c>
      <c r="C939" s="118">
        <v>1</v>
      </c>
      <c r="D939" s="119" t="s">
        <v>1526</v>
      </c>
    </row>
    <row r="940" spans="1:4" x14ac:dyDescent="0.25">
      <c r="A940" s="116" t="str">
        <f t="shared" si="14"/>
        <v>1803020200030.2</v>
      </c>
      <c r="B940" s="117">
        <v>180302020003</v>
      </c>
      <c r="C940" s="118">
        <v>0.2</v>
      </c>
      <c r="D940" s="119" t="s">
        <v>1527</v>
      </c>
    </row>
    <row r="941" spans="1:4" x14ac:dyDescent="0.25">
      <c r="A941" s="116" t="str">
        <f t="shared" si="14"/>
        <v>1803020200040.6</v>
      </c>
      <c r="B941" s="117">
        <v>180302020004</v>
      </c>
      <c r="C941" s="118">
        <f>40%+20%</f>
        <v>0.60000000000000009</v>
      </c>
      <c r="D941" s="119" t="s">
        <v>1528</v>
      </c>
    </row>
    <row r="942" spans="1:4" x14ac:dyDescent="0.25">
      <c r="A942" s="116" t="str">
        <f t="shared" si="14"/>
        <v>1803020200050.5</v>
      </c>
      <c r="B942" s="117">
        <v>180302020005</v>
      </c>
      <c r="C942" s="118">
        <f>20%+30%</f>
        <v>0.5</v>
      </c>
      <c r="D942" s="119" t="s">
        <v>1529</v>
      </c>
    </row>
    <row r="943" spans="1:4" x14ac:dyDescent="0.25">
      <c r="A943" s="116" t="str">
        <f t="shared" si="14"/>
        <v>1803020200060.5</v>
      </c>
      <c r="B943" s="117">
        <v>180302020006</v>
      </c>
      <c r="C943" s="118">
        <f>20%+30%</f>
        <v>0.5</v>
      </c>
      <c r="D943" s="119" t="s">
        <v>1530</v>
      </c>
    </row>
    <row r="944" spans="1:4" x14ac:dyDescent="0.25">
      <c r="A944" s="116" t="str">
        <f t="shared" si="14"/>
        <v>1803020200070.4</v>
      </c>
      <c r="B944" s="117">
        <v>180302020007</v>
      </c>
      <c r="C944" s="118">
        <v>0.4</v>
      </c>
      <c r="D944" s="119" t="s">
        <v>1531</v>
      </c>
    </row>
    <row r="945" spans="1:4" x14ac:dyDescent="0.25">
      <c r="A945" s="116" t="str">
        <f t="shared" si="14"/>
        <v>1803020200080.2</v>
      </c>
      <c r="B945" s="117">
        <v>180302020008</v>
      </c>
      <c r="C945" s="118">
        <v>0.2</v>
      </c>
      <c r="D945" s="119" t="s">
        <v>1532</v>
      </c>
    </row>
    <row r="946" spans="1:4" x14ac:dyDescent="0.25">
      <c r="A946" s="116" t="str">
        <f t="shared" si="14"/>
        <v>1803020200090.75</v>
      </c>
      <c r="B946" s="117">
        <v>180302020009</v>
      </c>
      <c r="C946" s="118">
        <v>0.75</v>
      </c>
      <c r="D946" s="119" t="s">
        <v>659</v>
      </c>
    </row>
    <row r="947" spans="1:4" x14ac:dyDescent="0.25">
      <c r="A947" s="116" t="str">
        <f t="shared" si="14"/>
        <v>1803020200100.2</v>
      </c>
      <c r="B947" s="117">
        <v>180302020010</v>
      </c>
      <c r="C947" s="118">
        <v>0.2</v>
      </c>
      <c r="D947" s="119" t="s">
        <v>1533</v>
      </c>
    </row>
    <row r="948" spans="1:4" x14ac:dyDescent="0.25">
      <c r="A948" s="116" t="str">
        <f t="shared" si="14"/>
        <v>1803020200110.6</v>
      </c>
      <c r="B948" s="117">
        <v>180302020011</v>
      </c>
      <c r="C948" s="118">
        <v>0.6</v>
      </c>
      <c r="D948" s="119" t="s">
        <v>1534</v>
      </c>
    </row>
    <row r="949" spans="1:4" x14ac:dyDescent="0.25">
      <c r="A949" s="116" t="str">
        <f t="shared" si="14"/>
        <v>1803020200120.4</v>
      </c>
      <c r="B949" s="117">
        <v>180302020012</v>
      </c>
      <c r="C949" s="118">
        <v>0.4</v>
      </c>
      <c r="D949" s="119" t="s">
        <v>1535</v>
      </c>
    </row>
    <row r="950" spans="1:4" x14ac:dyDescent="0.25">
      <c r="A950" s="116" t="str">
        <f t="shared" si="14"/>
        <v>1803020200130.2</v>
      </c>
      <c r="B950" s="117">
        <v>180302020013</v>
      </c>
      <c r="C950" s="118">
        <v>0.2</v>
      </c>
      <c r="D950" s="119" t="s">
        <v>1536</v>
      </c>
    </row>
    <row r="951" spans="1:4" x14ac:dyDescent="0.25">
      <c r="A951" s="116" t="str">
        <f t="shared" si="14"/>
        <v>1803020200140.2</v>
      </c>
      <c r="B951" s="117">
        <v>180302020014</v>
      </c>
      <c r="C951" s="118">
        <v>0.2</v>
      </c>
      <c r="D951" s="119" t="s">
        <v>1537</v>
      </c>
    </row>
    <row r="952" spans="1:4" x14ac:dyDescent="0.25">
      <c r="A952" s="116" t="str">
        <f t="shared" si="14"/>
        <v>1803020200150.2</v>
      </c>
      <c r="B952" s="117">
        <v>180302020015</v>
      </c>
      <c r="C952" s="118">
        <v>0.2</v>
      </c>
      <c r="D952" s="119" t="s">
        <v>1538</v>
      </c>
    </row>
    <row r="953" spans="1:4" x14ac:dyDescent="0.25">
      <c r="A953" s="116" t="str">
        <f t="shared" ref="A953:A1016" si="15">CONCATENATE(B953,C953)</f>
        <v>1803020200160.8</v>
      </c>
      <c r="B953" s="117">
        <v>180302020016</v>
      </c>
      <c r="C953" s="118">
        <v>0.8</v>
      </c>
      <c r="D953" s="119" t="s">
        <v>1539</v>
      </c>
    </row>
    <row r="954" spans="1:4" x14ac:dyDescent="0.25">
      <c r="A954" s="116" t="str">
        <f t="shared" si="15"/>
        <v>1803020201010.4</v>
      </c>
      <c r="B954" s="117">
        <v>180302020101</v>
      </c>
      <c r="C954" s="118">
        <v>0.4</v>
      </c>
      <c r="D954" s="119" t="s">
        <v>1540</v>
      </c>
    </row>
    <row r="955" spans="1:4" x14ac:dyDescent="0.25">
      <c r="A955" s="116" t="str">
        <f t="shared" si="15"/>
        <v>1803020201020.3</v>
      </c>
      <c r="B955" s="117">
        <v>180302020102</v>
      </c>
      <c r="C955" s="118">
        <v>0.3</v>
      </c>
      <c r="D955" s="119" t="s">
        <v>1541</v>
      </c>
    </row>
    <row r="956" spans="1:4" x14ac:dyDescent="0.25">
      <c r="A956" s="116" t="str">
        <f t="shared" si="15"/>
        <v>1803020201030.2</v>
      </c>
      <c r="B956" s="117">
        <v>180302020103</v>
      </c>
      <c r="C956" s="118">
        <v>0.2</v>
      </c>
      <c r="D956" s="119" t="s">
        <v>1542</v>
      </c>
    </row>
    <row r="957" spans="1:4" x14ac:dyDescent="0.25">
      <c r="A957" s="116" t="str">
        <f t="shared" si="15"/>
        <v>1803020201040.4</v>
      </c>
      <c r="B957" s="117">
        <v>180302020104</v>
      </c>
      <c r="C957" s="118">
        <v>0.4</v>
      </c>
      <c r="D957" s="119" t="s">
        <v>1543</v>
      </c>
    </row>
    <row r="958" spans="1:4" x14ac:dyDescent="0.25">
      <c r="A958" s="116" t="str">
        <f t="shared" si="15"/>
        <v>1803020201050.2</v>
      </c>
      <c r="B958" s="117">
        <v>180302020105</v>
      </c>
      <c r="C958" s="118">
        <v>0.2</v>
      </c>
      <c r="D958" s="119" t="s">
        <v>877</v>
      </c>
    </row>
    <row r="959" spans="1:4" x14ac:dyDescent="0.25">
      <c r="A959" s="116" t="str">
        <f t="shared" si="15"/>
        <v>1803020205010.4</v>
      </c>
      <c r="B959" s="117">
        <v>180302020501</v>
      </c>
      <c r="C959" s="118">
        <v>0.4</v>
      </c>
      <c r="D959" s="119" t="s">
        <v>1544</v>
      </c>
    </row>
    <row r="960" spans="1:4" x14ac:dyDescent="0.25">
      <c r="A960" s="116" t="str">
        <f t="shared" si="15"/>
        <v>1803020205020.35</v>
      </c>
      <c r="B960" s="117">
        <v>180302020502</v>
      </c>
      <c r="C960" s="118">
        <v>0.35</v>
      </c>
      <c r="D960" s="119" t="s">
        <v>1545</v>
      </c>
    </row>
    <row r="961" spans="1:4" x14ac:dyDescent="0.25">
      <c r="A961" s="116" t="str">
        <f t="shared" si="15"/>
        <v>1803020205030.35</v>
      </c>
      <c r="B961" s="117">
        <v>180302020503</v>
      </c>
      <c r="C961" s="118">
        <v>0.35</v>
      </c>
      <c r="D961" s="119" t="s">
        <v>1546</v>
      </c>
    </row>
    <row r="962" spans="1:4" x14ac:dyDescent="0.25">
      <c r="A962" s="116" t="str">
        <f t="shared" si="15"/>
        <v>1803020205040.4</v>
      </c>
      <c r="B962" s="117">
        <v>180302020504</v>
      </c>
      <c r="C962" s="118">
        <v>0.4</v>
      </c>
      <c r="D962" s="119" t="s">
        <v>583</v>
      </c>
    </row>
    <row r="963" spans="1:4" x14ac:dyDescent="0.25">
      <c r="A963" s="116" t="str">
        <f t="shared" si="15"/>
        <v>1803020205050.35</v>
      </c>
      <c r="B963" s="117">
        <v>180302020505</v>
      </c>
      <c r="C963" s="118">
        <v>0.35</v>
      </c>
      <c r="D963" s="119" t="s">
        <v>1547</v>
      </c>
    </row>
    <row r="964" spans="1:4" x14ac:dyDescent="0.25">
      <c r="A964" s="116" t="str">
        <f t="shared" si="15"/>
        <v>1803020205060.4</v>
      </c>
      <c r="B964" s="117">
        <v>180302020506</v>
      </c>
      <c r="C964" s="118">
        <v>0.4</v>
      </c>
      <c r="D964" s="119" t="s">
        <v>584</v>
      </c>
    </row>
    <row r="965" spans="1:4" x14ac:dyDescent="0.25">
      <c r="A965" s="116" t="str">
        <f t="shared" si="15"/>
        <v>1803020205070.4</v>
      </c>
      <c r="B965" s="117">
        <v>180302020507</v>
      </c>
      <c r="C965" s="120">
        <v>0.4</v>
      </c>
      <c r="D965" s="119" t="s">
        <v>642</v>
      </c>
    </row>
    <row r="966" spans="1:4" x14ac:dyDescent="0.25">
      <c r="A966" s="116" t="str">
        <f t="shared" si="15"/>
        <v>1803020300010.25</v>
      </c>
      <c r="B966" s="117">
        <v>180302030001</v>
      </c>
      <c r="C966" s="118">
        <v>0.25</v>
      </c>
      <c r="D966" s="119" t="s">
        <v>1548</v>
      </c>
    </row>
    <row r="967" spans="1:4" x14ac:dyDescent="0.25">
      <c r="A967" s="116" t="str">
        <f t="shared" si="15"/>
        <v>1803020300020.25</v>
      </c>
      <c r="B967" s="117">
        <v>180302030002</v>
      </c>
      <c r="C967" s="118">
        <v>0.25</v>
      </c>
      <c r="D967" s="119" t="s">
        <v>1549</v>
      </c>
    </row>
    <row r="968" spans="1:4" x14ac:dyDescent="0.25">
      <c r="A968" s="116" t="str">
        <f t="shared" si="15"/>
        <v>1803020300030.3</v>
      </c>
      <c r="B968" s="117">
        <v>180302030003</v>
      </c>
      <c r="C968" s="118">
        <v>0.3</v>
      </c>
      <c r="D968" s="119" t="s">
        <v>1550</v>
      </c>
    </row>
    <row r="969" spans="1:4" x14ac:dyDescent="0.25">
      <c r="A969" s="116" t="str">
        <f t="shared" si="15"/>
        <v>1803020300040.25</v>
      </c>
      <c r="B969" s="117">
        <v>180302030004</v>
      </c>
      <c r="C969" s="118">
        <v>0.25</v>
      </c>
      <c r="D969" s="119" t="s">
        <v>1551</v>
      </c>
    </row>
    <row r="970" spans="1:4" x14ac:dyDescent="0.25">
      <c r="A970" s="116" t="str">
        <f t="shared" si="15"/>
        <v>1803020300050.25</v>
      </c>
      <c r="B970" s="117">
        <v>180302030005</v>
      </c>
      <c r="C970" s="118">
        <v>0.25</v>
      </c>
      <c r="D970" s="119" t="s">
        <v>1552</v>
      </c>
    </row>
    <row r="971" spans="1:4" x14ac:dyDescent="0.25">
      <c r="A971" s="116" t="str">
        <f t="shared" si="15"/>
        <v>1803020300060.4</v>
      </c>
      <c r="B971" s="117">
        <v>180302030006</v>
      </c>
      <c r="C971" s="118">
        <v>0.4</v>
      </c>
      <c r="D971" s="119" t="s">
        <v>1553</v>
      </c>
    </row>
    <row r="972" spans="1:4" x14ac:dyDescent="0.25">
      <c r="A972" s="116" t="str">
        <f t="shared" si="15"/>
        <v>1803020400010.4</v>
      </c>
      <c r="B972" s="117">
        <v>180302040001</v>
      </c>
      <c r="C972" s="118">
        <f>20%+20%</f>
        <v>0.4</v>
      </c>
      <c r="D972" s="119" t="s">
        <v>1554</v>
      </c>
    </row>
    <row r="973" spans="1:4" x14ac:dyDescent="0.25">
      <c r="A973" s="116" t="str">
        <f t="shared" si="15"/>
        <v>1803020400020.4</v>
      </c>
      <c r="B973" s="117">
        <v>180302040002</v>
      </c>
      <c r="C973" s="118">
        <f>20%+20%</f>
        <v>0.4</v>
      </c>
      <c r="D973" s="119" t="s">
        <v>1555</v>
      </c>
    </row>
    <row r="974" spans="1:4" x14ac:dyDescent="0.25">
      <c r="A974" s="116" t="str">
        <f t="shared" si="15"/>
        <v>1803030200010.4</v>
      </c>
      <c r="B974" s="117">
        <v>180303020001</v>
      </c>
      <c r="C974" s="118">
        <v>0.4</v>
      </c>
      <c r="D974" s="119" t="s">
        <v>1556</v>
      </c>
    </row>
    <row r="975" spans="1:4" x14ac:dyDescent="0.25">
      <c r="A975" s="116" t="str">
        <f t="shared" si="15"/>
        <v>1803030200020.4</v>
      </c>
      <c r="B975" s="117">
        <v>180303020002</v>
      </c>
      <c r="C975" s="118">
        <v>0.4</v>
      </c>
      <c r="D975" s="119" t="s">
        <v>1557</v>
      </c>
    </row>
    <row r="976" spans="1:4" x14ac:dyDescent="0.25">
      <c r="A976" s="116" t="str">
        <f t="shared" si="15"/>
        <v>1803030200030.5</v>
      </c>
      <c r="B976" s="117">
        <v>180303020003</v>
      </c>
      <c r="C976" s="118">
        <f>40%+10%</f>
        <v>0.5</v>
      </c>
      <c r="D976" s="119" t="s">
        <v>563</v>
      </c>
    </row>
    <row r="977" spans="1:4" x14ac:dyDescent="0.25">
      <c r="A977" s="116" t="str">
        <f t="shared" si="15"/>
        <v>1803030200040.4</v>
      </c>
      <c r="B977" s="117">
        <v>180303020004</v>
      </c>
      <c r="C977" s="118">
        <f>20%+20%</f>
        <v>0.4</v>
      </c>
      <c r="D977" s="119" t="s">
        <v>1558</v>
      </c>
    </row>
    <row r="978" spans="1:4" x14ac:dyDescent="0.25">
      <c r="A978" s="116" t="str">
        <f t="shared" si="15"/>
        <v>1803030200050.2</v>
      </c>
      <c r="B978" s="117">
        <v>180303020005</v>
      </c>
      <c r="C978" s="118">
        <v>0.2</v>
      </c>
      <c r="D978" s="119" t="s">
        <v>490</v>
      </c>
    </row>
    <row r="979" spans="1:4" x14ac:dyDescent="0.25">
      <c r="A979" s="116" t="str">
        <f t="shared" si="15"/>
        <v>1803030201010.2</v>
      </c>
      <c r="B979" s="117">
        <v>180303020101</v>
      </c>
      <c r="C979" s="118">
        <v>0.2</v>
      </c>
      <c r="D979" s="119" t="s">
        <v>1559</v>
      </c>
    </row>
    <row r="980" spans="1:4" x14ac:dyDescent="0.25">
      <c r="A980" s="116" t="str">
        <f t="shared" si="15"/>
        <v>1901010100010.4</v>
      </c>
      <c r="B980" s="117">
        <v>190101010001</v>
      </c>
      <c r="C980" s="118">
        <v>0.4</v>
      </c>
      <c r="D980" s="119" t="s">
        <v>1560</v>
      </c>
    </row>
    <row r="981" spans="1:4" x14ac:dyDescent="0.25">
      <c r="A981" s="116" t="str">
        <f t="shared" si="15"/>
        <v>1901010100020.4</v>
      </c>
      <c r="B981" s="117">
        <v>190101010002</v>
      </c>
      <c r="C981" s="118">
        <v>0.4</v>
      </c>
      <c r="D981" s="119" t="s">
        <v>1561</v>
      </c>
    </row>
    <row r="982" spans="1:4" x14ac:dyDescent="0.25">
      <c r="A982" s="116" t="str">
        <f t="shared" si="15"/>
        <v>1901010100030.6</v>
      </c>
      <c r="B982" s="117">
        <v>190101010003</v>
      </c>
      <c r="C982" s="118">
        <f>60%</f>
        <v>0.6</v>
      </c>
      <c r="D982" s="119" t="s">
        <v>572</v>
      </c>
    </row>
    <row r="983" spans="1:4" x14ac:dyDescent="0.25">
      <c r="A983" s="116" t="str">
        <f t="shared" si="15"/>
        <v>1901010100040.4</v>
      </c>
      <c r="B983" s="117">
        <v>190101010004</v>
      </c>
      <c r="C983" s="118">
        <v>0.4</v>
      </c>
      <c r="D983" s="119" t="s">
        <v>1562</v>
      </c>
    </row>
    <row r="984" spans="1:4" x14ac:dyDescent="0.25">
      <c r="A984" s="116" t="str">
        <f t="shared" si="15"/>
        <v>1901010100050.4</v>
      </c>
      <c r="B984" s="117">
        <v>190101010005</v>
      </c>
      <c r="C984" s="118">
        <v>0.4</v>
      </c>
      <c r="D984" s="119" t="s">
        <v>1563</v>
      </c>
    </row>
    <row r="985" spans="1:4" x14ac:dyDescent="0.25">
      <c r="A985" s="116" t="str">
        <f t="shared" si="15"/>
        <v>1901010100060.4</v>
      </c>
      <c r="B985" s="117">
        <v>190101010006</v>
      </c>
      <c r="C985" s="118">
        <v>0.4</v>
      </c>
      <c r="D985" s="119" t="s">
        <v>1564</v>
      </c>
    </row>
    <row r="986" spans="1:4" x14ac:dyDescent="0.25">
      <c r="A986" s="116" t="str">
        <f t="shared" si="15"/>
        <v>1901010100070.4</v>
      </c>
      <c r="B986" s="117">
        <v>190101010007</v>
      </c>
      <c r="C986" s="118">
        <v>0.4</v>
      </c>
      <c r="D986" s="119" t="s">
        <v>1565</v>
      </c>
    </row>
    <row r="987" spans="1:4" x14ac:dyDescent="0.25">
      <c r="A987" s="116" t="str">
        <f t="shared" si="15"/>
        <v>1901010100080.4</v>
      </c>
      <c r="B987" s="117">
        <v>190101010008</v>
      </c>
      <c r="C987" s="118">
        <v>0.4</v>
      </c>
      <c r="D987" s="119" t="s">
        <v>1566</v>
      </c>
    </row>
    <row r="988" spans="1:4" x14ac:dyDescent="0.25">
      <c r="A988" s="116" t="str">
        <f t="shared" si="15"/>
        <v>1901010100090.4</v>
      </c>
      <c r="B988" s="117">
        <v>190101010009</v>
      </c>
      <c r="C988" s="118">
        <v>0.4</v>
      </c>
      <c r="D988" s="119" t="s">
        <v>1567</v>
      </c>
    </row>
    <row r="989" spans="1:4" x14ac:dyDescent="0.25">
      <c r="A989" s="116" t="str">
        <f t="shared" si="15"/>
        <v>1901010100100.4</v>
      </c>
      <c r="B989" s="117">
        <v>190101010010</v>
      </c>
      <c r="C989" s="118">
        <v>0.4</v>
      </c>
      <c r="D989" s="119" t="s">
        <v>1568</v>
      </c>
    </row>
    <row r="990" spans="1:4" x14ac:dyDescent="0.25">
      <c r="A990" s="116" t="str">
        <f t="shared" si="15"/>
        <v>1901010100110.4</v>
      </c>
      <c r="B990" s="117">
        <v>190101010011</v>
      </c>
      <c r="C990" s="118">
        <v>0.4</v>
      </c>
      <c r="D990" s="119" t="s">
        <v>1569</v>
      </c>
    </row>
    <row r="991" spans="1:4" x14ac:dyDescent="0.25">
      <c r="A991" s="116" t="str">
        <f t="shared" si="15"/>
        <v>1901010100120.4</v>
      </c>
      <c r="B991" s="117">
        <v>190101010012</v>
      </c>
      <c r="C991" s="118">
        <v>0.4</v>
      </c>
      <c r="D991" s="119" t="s">
        <v>1570</v>
      </c>
    </row>
    <row r="992" spans="1:4" x14ac:dyDescent="0.25">
      <c r="A992" s="116" t="str">
        <f t="shared" si="15"/>
        <v>1901010100130.4</v>
      </c>
      <c r="B992" s="117">
        <v>190101010013</v>
      </c>
      <c r="C992" s="118">
        <v>0.4</v>
      </c>
      <c r="D992" s="119" t="s">
        <v>1571</v>
      </c>
    </row>
    <row r="993" spans="1:4" x14ac:dyDescent="0.25">
      <c r="A993" s="116" t="str">
        <f t="shared" si="15"/>
        <v>1901010100140.4</v>
      </c>
      <c r="B993" s="117">
        <v>190101010014</v>
      </c>
      <c r="C993" s="118">
        <v>0.4</v>
      </c>
      <c r="D993" s="119" t="s">
        <v>1572</v>
      </c>
    </row>
    <row r="994" spans="1:4" x14ac:dyDescent="0.25">
      <c r="A994" s="116" t="str">
        <f t="shared" si="15"/>
        <v>1901010100150.5</v>
      </c>
      <c r="B994" s="117">
        <v>190101010015</v>
      </c>
      <c r="C994" s="118">
        <v>0.5</v>
      </c>
      <c r="D994" s="119" t="s">
        <v>1573</v>
      </c>
    </row>
    <row r="995" spans="1:4" x14ac:dyDescent="0.25">
      <c r="A995" s="116" t="str">
        <f t="shared" si="15"/>
        <v>1901010100160.4</v>
      </c>
      <c r="B995" s="117">
        <v>190101010016</v>
      </c>
      <c r="C995" s="118">
        <v>0.4</v>
      </c>
      <c r="D995" s="119" t="s">
        <v>1574</v>
      </c>
    </row>
    <row r="996" spans="1:4" x14ac:dyDescent="0.25">
      <c r="A996" s="116" t="str">
        <f t="shared" si="15"/>
        <v>1901010100170.4</v>
      </c>
      <c r="B996" s="117">
        <v>190101010017</v>
      </c>
      <c r="C996" s="118">
        <v>0.4</v>
      </c>
      <c r="D996" s="119" t="s">
        <v>738</v>
      </c>
    </row>
    <row r="997" spans="1:4" x14ac:dyDescent="0.25">
      <c r="A997" s="116" t="str">
        <f t="shared" si="15"/>
        <v>1901010100180.4</v>
      </c>
      <c r="B997" s="117">
        <v>190101010018</v>
      </c>
      <c r="C997" s="118">
        <v>0.4</v>
      </c>
      <c r="D997" s="119" t="s">
        <v>1575</v>
      </c>
    </row>
    <row r="998" spans="1:4" x14ac:dyDescent="0.25">
      <c r="A998" s="116" t="str">
        <f t="shared" si="15"/>
        <v>1901010100190.4</v>
      </c>
      <c r="B998" s="117">
        <v>190101010019</v>
      </c>
      <c r="C998" s="118">
        <v>0.4</v>
      </c>
      <c r="D998" s="119" t="s">
        <v>1576</v>
      </c>
    </row>
    <row r="999" spans="1:4" x14ac:dyDescent="0.25">
      <c r="A999" s="116" t="str">
        <f t="shared" si="15"/>
        <v>1901010100200.4</v>
      </c>
      <c r="B999" s="117">
        <v>190101010020</v>
      </c>
      <c r="C999" s="118">
        <v>0.4</v>
      </c>
      <c r="D999" s="119" t="s">
        <v>740</v>
      </c>
    </row>
    <row r="1000" spans="1:4" x14ac:dyDescent="0.25">
      <c r="A1000" s="116" t="str">
        <f t="shared" si="15"/>
        <v>1901010100210.4</v>
      </c>
      <c r="B1000" s="117">
        <v>190101010021</v>
      </c>
      <c r="C1000" s="118">
        <v>0.4</v>
      </c>
      <c r="D1000" s="119" t="s">
        <v>1577</v>
      </c>
    </row>
    <row r="1001" spans="1:4" x14ac:dyDescent="0.25">
      <c r="A1001" s="116" t="str">
        <f t="shared" si="15"/>
        <v>1901010100220.4</v>
      </c>
      <c r="B1001" s="117">
        <v>190101010022</v>
      </c>
      <c r="C1001" s="118">
        <v>0.4</v>
      </c>
      <c r="D1001" s="119" t="s">
        <v>1578</v>
      </c>
    </row>
    <row r="1002" spans="1:4" x14ac:dyDescent="0.25">
      <c r="A1002" s="116" t="str">
        <f t="shared" si="15"/>
        <v>1901010100230.5</v>
      </c>
      <c r="B1002" s="117">
        <v>190101010023</v>
      </c>
      <c r="C1002" s="118">
        <f>40%+10%</f>
        <v>0.5</v>
      </c>
      <c r="D1002" s="119" t="s">
        <v>1579</v>
      </c>
    </row>
    <row r="1003" spans="1:4" x14ac:dyDescent="0.25">
      <c r="A1003" s="116" t="str">
        <f t="shared" si="15"/>
        <v>1901010100240.4</v>
      </c>
      <c r="B1003" s="117">
        <v>190101010024</v>
      </c>
      <c r="C1003" s="118">
        <v>0.4</v>
      </c>
      <c r="D1003" s="119" t="s">
        <v>1580</v>
      </c>
    </row>
    <row r="1004" spans="1:4" x14ac:dyDescent="0.25">
      <c r="A1004" s="116" t="str">
        <f t="shared" si="15"/>
        <v>1901010100250.4</v>
      </c>
      <c r="B1004" s="117">
        <v>190101010025</v>
      </c>
      <c r="C1004" s="118">
        <v>0.4</v>
      </c>
      <c r="D1004" s="119" t="s">
        <v>1581</v>
      </c>
    </row>
    <row r="1005" spans="1:4" x14ac:dyDescent="0.25">
      <c r="A1005" s="116" t="str">
        <f t="shared" si="15"/>
        <v>1901010100260.4</v>
      </c>
      <c r="B1005" s="117">
        <v>190101010026</v>
      </c>
      <c r="C1005" s="118">
        <v>0.4</v>
      </c>
      <c r="D1005" s="119" t="s">
        <v>1582</v>
      </c>
    </row>
    <row r="1006" spans="1:4" x14ac:dyDescent="0.25">
      <c r="A1006" s="116" t="str">
        <f t="shared" si="15"/>
        <v>1901010100270.5</v>
      </c>
      <c r="B1006" s="117">
        <v>190101010027</v>
      </c>
      <c r="C1006" s="120">
        <f>40%+10%</f>
        <v>0.5</v>
      </c>
      <c r="D1006" s="119" t="s">
        <v>1583</v>
      </c>
    </row>
    <row r="1007" spans="1:4" x14ac:dyDescent="0.25">
      <c r="A1007" s="116" t="str">
        <f t="shared" si="15"/>
        <v>1901010100280.4</v>
      </c>
      <c r="B1007" s="117">
        <v>190101010028</v>
      </c>
      <c r="C1007" s="120">
        <v>0.4</v>
      </c>
      <c r="D1007" s="119" t="s">
        <v>1584</v>
      </c>
    </row>
    <row r="1008" spans="1:4" x14ac:dyDescent="0.25">
      <c r="A1008" s="116" t="str">
        <f t="shared" si="15"/>
        <v>1901010100290.4</v>
      </c>
      <c r="B1008" s="117">
        <v>190101010029</v>
      </c>
      <c r="C1008" s="120">
        <v>0.4</v>
      </c>
      <c r="D1008" s="119" t="s">
        <v>1585</v>
      </c>
    </row>
    <row r="1009" spans="1:4" x14ac:dyDescent="0.25">
      <c r="A1009" s="116" t="str">
        <f t="shared" si="15"/>
        <v>1901010100300.4</v>
      </c>
      <c r="B1009" s="117">
        <v>190101010030</v>
      </c>
      <c r="C1009" s="118">
        <v>0.4</v>
      </c>
      <c r="D1009" s="119" t="s">
        <v>1586</v>
      </c>
    </row>
    <row r="1010" spans="1:4" x14ac:dyDescent="0.25">
      <c r="A1010" s="116" t="str">
        <f t="shared" si="15"/>
        <v>1901010100310.4</v>
      </c>
      <c r="B1010" s="117">
        <v>190101010031</v>
      </c>
      <c r="C1010" s="120">
        <v>0.4</v>
      </c>
      <c r="D1010" s="119" t="s">
        <v>1587</v>
      </c>
    </row>
    <row r="1011" spans="1:4" x14ac:dyDescent="0.25">
      <c r="A1011" s="116" t="str">
        <f t="shared" si="15"/>
        <v>1901010100320.5</v>
      </c>
      <c r="B1011" s="117">
        <v>190101010032</v>
      </c>
      <c r="C1011" s="118">
        <f>40%+10%</f>
        <v>0.5</v>
      </c>
      <c r="D1011" s="119" t="s">
        <v>1588</v>
      </c>
    </row>
    <row r="1012" spans="1:4" x14ac:dyDescent="0.25">
      <c r="A1012" s="116" t="str">
        <f t="shared" si="15"/>
        <v>1901010100330.4</v>
      </c>
      <c r="B1012" s="117">
        <v>190101010033</v>
      </c>
      <c r="C1012" s="118">
        <v>0.4</v>
      </c>
      <c r="D1012" s="119" t="s">
        <v>686</v>
      </c>
    </row>
    <row r="1013" spans="1:4" x14ac:dyDescent="0.25">
      <c r="A1013" s="116" t="str">
        <f t="shared" si="15"/>
        <v>1901010101010.4</v>
      </c>
      <c r="B1013" s="117">
        <v>190101010101</v>
      </c>
      <c r="C1013" s="118">
        <v>0.4</v>
      </c>
      <c r="D1013" s="119" t="s">
        <v>1589</v>
      </c>
    </row>
    <row r="1014" spans="1:4" x14ac:dyDescent="0.25">
      <c r="A1014" s="116" t="str">
        <f t="shared" si="15"/>
        <v>1901010101020.4</v>
      </c>
      <c r="B1014" s="117">
        <v>190101010102</v>
      </c>
      <c r="C1014" s="118">
        <v>0.4</v>
      </c>
      <c r="D1014" s="119" t="s">
        <v>1590</v>
      </c>
    </row>
    <row r="1015" spans="1:4" x14ac:dyDescent="0.25">
      <c r="A1015" s="116" t="str">
        <f t="shared" si="15"/>
        <v>1901010101030.4</v>
      </c>
      <c r="B1015" s="117">
        <v>190101010103</v>
      </c>
      <c r="C1015" s="118">
        <v>0.4</v>
      </c>
      <c r="D1015" s="119" t="s">
        <v>1591</v>
      </c>
    </row>
    <row r="1016" spans="1:4" x14ac:dyDescent="0.25">
      <c r="A1016" s="116" t="str">
        <f t="shared" si="15"/>
        <v>1901010101040.4</v>
      </c>
      <c r="B1016" s="117">
        <v>190101010104</v>
      </c>
      <c r="C1016" s="120">
        <v>0.4</v>
      </c>
      <c r="D1016" s="119" t="s">
        <v>1592</v>
      </c>
    </row>
    <row r="1017" spans="1:4" x14ac:dyDescent="0.25">
      <c r="A1017" s="116" t="str">
        <f t="shared" ref="A1017:A1080" si="16">CONCATENATE(B1017,C1017)</f>
        <v>1901010101050.4</v>
      </c>
      <c r="B1017" s="117">
        <v>190101010105</v>
      </c>
      <c r="C1017" s="120">
        <v>0.4</v>
      </c>
      <c r="D1017" s="119" t="s">
        <v>1593</v>
      </c>
    </row>
    <row r="1018" spans="1:4" x14ac:dyDescent="0.25">
      <c r="A1018" s="116" t="str">
        <f t="shared" si="16"/>
        <v>1901010101060.4</v>
      </c>
      <c r="B1018" s="117">
        <v>190101010106</v>
      </c>
      <c r="C1018" s="120">
        <v>0.4</v>
      </c>
      <c r="D1018" s="119" t="s">
        <v>1594</v>
      </c>
    </row>
    <row r="1019" spans="1:4" x14ac:dyDescent="0.25">
      <c r="A1019" s="116" t="str">
        <f t="shared" si="16"/>
        <v>1901010105010.4</v>
      </c>
      <c r="B1019" s="117">
        <v>190101010501</v>
      </c>
      <c r="C1019" s="118">
        <v>0.4</v>
      </c>
      <c r="D1019" s="119" t="s">
        <v>1595</v>
      </c>
    </row>
    <row r="1020" spans="1:4" x14ac:dyDescent="0.25">
      <c r="A1020" s="116" t="str">
        <f t="shared" si="16"/>
        <v>1901010105020.4</v>
      </c>
      <c r="B1020" s="117">
        <v>190101010502</v>
      </c>
      <c r="C1020" s="118">
        <v>0.4</v>
      </c>
      <c r="D1020" s="119" t="s">
        <v>1596</v>
      </c>
    </row>
    <row r="1021" spans="1:4" x14ac:dyDescent="0.25">
      <c r="A1021" s="116" t="str">
        <f t="shared" si="16"/>
        <v>1901010105030.4</v>
      </c>
      <c r="B1021" s="117">
        <v>190101010503</v>
      </c>
      <c r="C1021" s="118">
        <v>0.4</v>
      </c>
      <c r="D1021" s="119" t="s">
        <v>1597</v>
      </c>
    </row>
    <row r="1022" spans="1:4" x14ac:dyDescent="0.25">
      <c r="A1022" s="116" t="str">
        <f t="shared" si="16"/>
        <v>1901010105040.4</v>
      </c>
      <c r="B1022" s="117">
        <v>190101010504</v>
      </c>
      <c r="C1022" s="118">
        <v>0.4</v>
      </c>
      <c r="D1022" s="119" t="s">
        <v>1598</v>
      </c>
    </row>
    <row r="1023" spans="1:4" x14ac:dyDescent="0.25">
      <c r="A1023" s="116" t="str">
        <f t="shared" si="16"/>
        <v>1901010105050.4</v>
      </c>
      <c r="B1023" s="117">
        <v>190101010505</v>
      </c>
      <c r="C1023" s="118">
        <v>0.4</v>
      </c>
      <c r="D1023" s="119" t="s">
        <v>1599</v>
      </c>
    </row>
    <row r="1024" spans="1:4" x14ac:dyDescent="0.25">
      <c r="A1024" s="116" t="str">
        <f t="shared" si="16"/>
        <v>1901010105060.4</v>
      </c>
      <c r="B1024" s="117">
        <v>190101010506</v>
      </c>
      <c r="C1024" s="118">
        <v>0.4</v>
      </c>
      <c r="D1024" s="119" t="s">
        <v>1600</v>
      </c>
    </row>
    <row r="1025" spans="1:4" x14ac:dyDescent="0.25">
      <c r="A1025" s="116" t="str">
        <f t="shared" si="16"/>
        <v>1901010105070.4</v>
      </c>
      <c r="B1025" s="117">
        <v>190101010507</v>
      </c>
      <c r="C1025" s="118">
        <v>0.4</v>
      </c>
      <c r="D1025" s="119" t="s">
        <v>1601</v>
      </c>
    </row>
    <row r="1026" spans="1:4" x14ac:dyDescent="0.25">
      <c r="A1026" s="116" t="str">
        <f t="shared" si="16"/>
        <v>1901010105080.4</v>
      </c>
      <c r="B1026" s="117">
        <v>190101010508</v>
      </c>
      <c r="C1026" s="118">
        <v>0.4</v>
      </c>
      <c r="D1026" s="119" t="s">
        <v>1602</v>
      </c>
    </row>
    <row r="1027" spans="1:4" x14ac:dyDescent="0.25">
      <c r="A1027" s="116" t="str">
        <f t="shared" si="16"/>
        <v>1901010105090.4</v>
      </c>
      <c r="B1027" s="117">
        <v>190101010509</v>
      </c>
      <c r="C1027" s="118">
        <v>0.4</v>
      </c>
      <c r="D1027" s="119" t="s">
        <v>1603</v>
      </c>
    </row>
    <row r="1028" spans="1:4" x14ac:dyDescent="0.25">
      <c r="A1028" s="116" t="str">
        <f t="shared" si="16"/>
        <v>1901010105100.4</v>
      </c>
      <c r="B1028" s="117">
        <v>190101010510</v>
      </c>
      <c r="C1028" s="120">
        <v>0.4</v>
      </c>
      <c r="D1028" s="119" t="s">
        <v>1604</v>
      </c>
    </row>
    <row r="1029" spans="1:4" x14ac:dyDescent="0.25">
      <c r="A1029" s="116" t="str">
        <f t="shared" si="16"/>
        <v>1901010105110.4</v>
      </c>
      <c r="B1029" s="121">
        <v>190101010511</v>
      </c>
      <c r="C1029" s="120">
        <v>0.4</v>
      </c>
      <c r="D1029" s="119" t="s">
        <v>1605</v>
      </c>
    </row>
    <row r="1030" spans="1:4" x14ac:dyDescent="0.25">
      <c r="A1030" s="116" t="str">
        <f t="shared" si="16"/>
        <v>1901010105120.4</v>
      </c>
      <c r="B1030" s="117">
        <v>190101010512</v>
      </c>
      <c r="C1030" s="118">
        <v>0.4</v>
      </c>
      <c r="D1030" s="119" t="s">
        <v>728</v>
      </c>
    </row>
    <row r="1031" spans="1:4" x14ac:dyDescent="0.25">
      <c r="A1031" s="116" t="str">
        <f t="shared" si="16"/>
        <v>1901010105130.4</v>
      </c>
      <c r="B1031" s="117">
        <v>190101010513</v>
      </c>
      <c r="C1031" s="118">
        <v>0.4</v>
      </c>
      <c r="D1031" s="119" t="s">
        <v>1606</v>
      </c>
    </row>
    <row r="1032" spans="1:4" x14ac:dyDescent="0.25">
      <c r="A1032" s="116" t="str">
        <f t="shared" si="16"/>
        <v>1901010105140.4</v>
      </c>
      <c r="B1032" s="117">
        <v>190101010514</v>
      </c>
      <c r="C1032" s="118">
        <v>0.4</v>
      </c>
      <c r="D1032" s="119" t="s">
        <v>1607</v>
      </c>
    </row>
    <row r="1033" spans="1:4" x14ac:dyDescent="0.25">
      <c r="A1033" s="116" t="str">
        <f t="shared" si="16"/>
        <v>1901010105150.4</v>
      </c>
      <c r="B1033" s="117">
        <v>190101010515</v>
      </c>
      <c r="C1033" s="118">
        <v>0.4</v>
      </c>
      <c r="D1033" s="119" t="s">
        <v>1608</v>
      </c>
    </row>
    <row r="1034" spans="1:4" x14ac:dyDescent="0.25">
      <c r="A1034" s="116" t="str">
        <f t="shared" si="16"/>
        <v>1901010107010.4</v>
      </c>
      <c r="B1034" s="117">
        <v>190101010701</v>
      </c>
      <c r="C1034" s="118">
        <v>0.4</v>
      </c>
      <c r="D1034" s="119" t="s">
        <v>1609</v>
      </c>
    </row>
    <row r="1035" spans="1:4" x14ac:dyDescent="0.25">
      <c r="A1035" s="116" t="str">
        <f t="shared" si="16"/>
        <v>1901010107020.4</v>
      </c>
      <c r="B1035" s="117">
        <v>190101010702</v>
      </c>
      <c r="C1035" s="118">
        <v>0.4</v>
      </c>
      <c r="D1035" s="119" t="s">
        <v>1610</v>
      </c>
    </row>
    <row r="1036" spans="1:4" x14ac:dyDescent="0.25">
      <c r="A1036" s="116" t="str">
        <f t="shared" si="16"/>
        <v>1901010107030.4</v>
      </c>
      <c r="B1036" s="117">
        <v>190101010703</v>
      </c>
      <c r="C1036" s="118">
        <v>0.4</v>
      </c>
      <c r="D1036" s="119" t="s">
        <v>1611</v>
      </c>
    </row>
    <row r="1037" spans="1:4" x14ac:dyDescent="0.25">
      <c r="A1037" s="116" t="str">
        <f t="shared" si="16"/>
        <v>1901010107040.4</v>
      </c>
      <c r="B1037" s="117">
        <v>190101010704</v>
      </c>
      <c r="C1037" s="118">
        <v>0.4</v>
      </c>
      <c r="D1037" s="119" t="s">
        <v>1612</v>
      </c>
    </row>
    <row r="1038" spans="1:4" x14ac:dyDescent="0.25">
      <c r="A1038" s="116" t="str">
        <f t="shared" si="16"/>
        <v>1901010107050.4</v>
      </c>
      <c r="B1038" s="117">
        <v>190101010705</v>
      </c>
      <c r="C1038" s="118">
        <v>0.4</v>
      </c>
      <c r="D1038" s="119" t="s">
        <v>1613</v>
      </c>
    </row>
    <row r="1039" spans="1:4" x14ac:dyDescent="0.25">
      <c r="A1039" s="116" t="str">
        <f t="shared" si="16"/>
        <v>1901010108010.4</v>
      </c>
      <c r="B1039" s="117">
        <v>190101010801</v>
      </c>
      <c r="C1039" s="118">
        <v>0.4</v>
      </c>
      <c r="D1039" s="119" t="s">
        <v>1614</v>
      </c>
    </row>
    <row r="1040" spans="1:4" x14ac:dyDescent="0.25">
      <c r="A1040" s="116" t="str">
        <f t="shared" si="16"/>
        <v>1901010108020.4</v>
      </c>
      <c r="B1040" s="117">
        <v>190101010802</v>
      </c>
      <c r="C1040" s="118">
        <v>0.4</v>
      </c>
      <c r="D1040" s="119" t="s">
        <v>1615</v>
      </c>
    </row>
    <row r="1041" spans="1:4" x14ac:dyDescent="0.25">
      <c r="A1041" s="116" t="str">
        <f t="shared" si="16"/>
        <v>1901010108030.4</v>
      </c>
      <c r="B1041" s="117">
        <v>190101010803</v>
      </c>
      <c r="C1041" s="118">
        <v>0.4</v>
      </c>
      <c r="D1041" s="119" t="s">
        <v>1616</v>
      </c>
    </row>
    <row r="1042" spans="1:4" x14ac:dyDescent="0.25">
      <c r="A1042" s="116" t="str">
        <f t="shared" si="16"/>
        <v>1901010108040.4</v>
      </c>
      <c r="B1042" s="117">
        <v>190101010804</v>
      </c>
      <c r="C1042" s="118">
        <v>0.4</v>
      </c>
      <c r="D1042" s="119" t="s">
        <v>1617</v>
      </c>
    </row>
    <row r="1043" spans="1:4" x14ac:dyDescent="0.25">
      <c r="A1043" s="116" t="str">
        <f t="shared" si="16"/>
        <v>1901010108050.4</v>
      </c>
      <c r="B1043" s="117">
        <v>190101010805</v>
      </c>
      <c r="C1043" s="118">
        <v>0.4</v>
      </c>
      <c r="D1043" s="119" t="s">
        <v>1618</v>
      </c>
    </row>
    <row r="1044" spans="1:4" x14ac:dyDescent="0.25">
      <c r="A1044" s="116" t="str">
        <f t="shared" si="16"/>
        <v>1901010108060.4</v>
      </c>
      <c r="B1044" s="117">
        <v>190101010806</v>
      </c>
      <c r="C1044" s="118">
        <v>0.4</v>
      </c>
      <c r="D1044" s="119" t="s">
        <v>1619</v>
      </c>
    </row>
    <row r="1045" spans="1:4" x14ac:dyDescent="0.25">
      <c r="A1045" s="116" t="str">
        <f t="shared" si="16"/>
        <v>1901010108070.4</v>
      </c>
      <c r="B1045" s="117">
        <v>190101010807</v>
      </c>
      <c r="C1045" s="118">
        <v>0.4</v>
      </c>
      <c r="D1045" s="119" t="s">
        <v>1620</v>
      </c>
    </row>
    <row r="1046" spans="1:4" x14ac:dyDescent="0.25">
      <c r="A1046" s="116" t="str">
        <f t="shared" si="16"/>
        <v>1901010108080.4</v>
      </c>
      <c r="B1046" s="117">
        <v>190101010808</v>
      </c>
      <c r="C1046" s="118">
        <v>0.4</v>
      </c>
      <c r="D1046" s="119" t="s">
        <v>1621</v>
      </c>
    </row>
    <row r="1047" spans="1:4" x14ac:dyDescent="0.25">
      <c r="A1047" s="116" t="str">
        <f t="shared" si="16"/>
        <v>1901010108090.4</v>
      </c>
      <c r="B1047" s="117">
        <v>190101010809</v>
      </c>
      <c r="C1047" s="118">
        <v>0.4</v>
      </c>
      <c r="D1047" s="119" t="s">
        <v>1622</v>
      </c>
    </row>
    <row r="1048" spans="1:4" x14ac:dyDescent="0.25">
      <c r="A1048" s="116" t="str">
        <f t="shared" si="16"/>
        <v>1901010108100.5</v>
      </c>
      <c r="B1048" s="117">
        <v>190101010810</v>
      </c>
      <c r="C1048" s="118">
        <v>0.5</v>
      </c>
      <c r="D1048" s="119" t="s">
        <v>619</v>
      </c>
    </row>
    <row r="1049" spans="1:4" x14ac:dyDescent="0.25">
      <c r="A1049" s="116" t="str">
        <f t="shared" si="16"/>
        <v>1901010108110.4</v>
      </c>
      <c r="B1049" s="117">
        <v>190101010811</v>
      </c>
      <c r="C1049" s="118">
        <v>0.4</v>
      </c>
      <c r="D1049" s="119" t="s">
        <v>1623</v>
      </c>
    </row>
    <row r="1050" spans="1:4" x14ac:dyDescent="0.25">
      <c r="A1050" s="116" t="str">
        <f t="shared" si="16"/>
        <v>1901010108120.4</v>
      </c>
      <c r="B1050" s="117">
        <v>190101010812</v>
      </c>
      <c r="C1050" s="118">
        <v>0.4</v>
      </c>
      <c r="D1050" s="119" t="s">
        <v>1624</v>
      </c>
    </row>
    <row r="1051" spans="1:4" x14ac:dyDescent="0.25">
      <c r="A1051" s="116" t="str">
        <f t="shared" si="16"/>
        <v>1901010108130.4</v>
      </c>
      <c r="B1051" s="117">
        <v>190101010813</v>
      </c>
      <c r="C1051" s="118">
        <v>0.4</v>
      </c>
      <c r="D1051" s="119" t="s">
        <v>692</v>
      </c>
    </row>
    <row r="1052" spans="1:4" x14ac:dyDescent="0.25">
      <c r="A1052" s="116" t="str">
        <f t="shared" si="16"/>
        <v>1901010108140.4</v>
      </c>
      <c r="B1052" s="117">
        <v>190101010814</v>
      </c>
      <c r="C1052" s="118">
        <v>0.4</v>
      </c>
      <c r="D1052" s="119" t="s">
        <v>1625</v>
      </c>
    </row>
    <row r="1053" spans="1:4" x14ac:dyDescent="0.25">
      <c r="A1053" s="116" t="str">
        <f t="shared" si="16"/>
        <v>1901010108150.4</v>
      </c>
      <c r="B1053" s="117">
        <v>190101010815</v>
      </c>
      <c r="C1053" s="118">
        <v>0.4</v>
      </c>
      <c r="D1053" s="119" t="s">
        <v>578</v>
      </c>
    </row>
    <row r="1054" spans="1:4" x14ac:dyDescent="0.25">
      <c r="A1054" s="116" t="str">
        <f t="shared" si="16"/>
        <v>1901010108160.4</v>
      </c>
      <c r="B1054" s="117">
        <v>190101010816</v>
      </c>
      <c r="C1054" s="118">
        <v>0.4</v>
      </c>
      <c r="D1054" s="119" t="s">
        <v>1043</v>
      </c>
    </row>
    <row r="1055" spans="1:4" x14ac:dyDescent="0.25">
      <c r="A1055" s="116" t="str">
        <f t="shared" si="16"/>
        <v>1901010108170.4</v>
      </c>
      <c r="B1055" s="117">
        <v>190101010817</v>
      </c>
      <c r="C1055" s="118">
        <v>0.4</v>
      </c>
      <c r="D1055" s="119" t="s">
        <v>1626</v>
      </c>
    </row>
    <row r="1056" spans="1:4" x14ac:dyDescent="0.25">
      <c r="A1056" s="116" t="str">
        <f t="shared" si="16"/>
        <v>1901010108180.5</v>
      </c>
      <c r="B1056" s="117">
        <v>190101010818</v>
      </c>
      <c r="C1056" s="118">
        <v>0.5</v>
      </c>
      <c r="D1056" s="119" t="s">
        <v>658</v>
      </c>
    </row>
    <row r="1057" spans="1:4" x14ac:dyDescent="0.25">
      <c r="A1057" s="116" t="str">
        <f t="shared" si="16"/>
        <v>1901010108190.5</v>
      </c>
      <c r="B1057" s="117">
        <v>190101010819</v>
      </c>
      <c r="C1057" s="118">
        <v>0.5</v>
      </c>
      <c r="D1057" s="119" t="s">
        <v>538</v>
      </c>
    </row>
    <row r="1058" spans="1:4" x14ac:dyDescent="0.25">
      <c r="A1058" s="116" t="str">
        <f t="shared" si="16"/>
        <v>1901010108200.5</v>
      </c>
      <c r="B1058" s="117">
        <v>190101010820</v>
      </c>
      <c r="C1058" s="118">
        <v>0.5</v>
      </c>
      <c r="D1058" s="119" t="s">
        <v>1627</v>
      </c>
    </row>
    <row r="1059" spans="1:4" x14ac:dyDescent="0.25">
      <c r="A1059" s="116" t="str">
        <f t="shared" si="16"/>
        <v>1901010108210.5</v>
      </c>
      <c r="B1059" s="117">
        <v>190101010821</v>
      </c>
      <c r="C1059" s="118">
        <v>0.5</v>
      </c>
      <c r="D1059" s="119" t="s">
        <v>660</v>
      </c>
    </row>
    <row r="1060" spans="1:4" x14ac:dyDescent="0.25">
      <c r="A1060" s="116" t="str">
        <f t="shared" si="16"/>
        <v>1901010108220.5</v>
      </c>
      <c r="B1060" s="117">
        <v>190101010822</v>
      </c>
      <c r="C1060" s="118">
        <v>0.5</v>
      </c>
      <c r="D1060" s="119" t="s">
        <v>661</v>
      </c>
    </row>
    <row r="1061" spans="1:4" x14ac:dyDescent="0.25">
      <c r="A1061" s="116" t="str">
        <f t="shared" si="16"/>
        <v>1901010108230.5</v>
      </c>
      <c r="B1061" s="117">
        <v>190101010823</v>
      </c>
      <c r="C1061" s="118">
        <v>0.5</v>
      </c>
      <c r="D1061" s="119" t="s">
        <v>659</v>
      </c>
    </row>
    <row r="1062" spans="1:4" x14ac:dyDescent="0.25">
      <c r="A1062" s="116" t="str">
        <f t="shared" si="16"/>
        <v>1901010108240.5</v>
      </c>
      <c r="B1062" s="117">
        <v>190101010824</v>
      </c>
      <c r="C1062" s="118">
        <v>0.5</v>
      </c>
      <c r="D1062" s="119" t="s">
        <v>652</v>
      </c>
    </row>
    <row r="1063" spans="1:4" x14ac:dyDescent="0.25">
      <c r="A1063" s="116" t="str">
        <f t="shared" si="16"/>
        <v>1901010108250.4</v>
      </c>
      <c r="B1063" s="117">
        <v>190101010825</v>
      </c>
      <c r="C1063" s="120">
        <v>0.4</v>
      </c>
      <c r="D1063" s="119" t="s">
        <v>1628</v>
      </c>
    </row>
    <row r="1064" spans="1:4" x14ac:dyDescent="0.25">
      <c r="A1064" s="116" t="str">
        <f t="shared" si="16"/>
        <v>1901010108260.6</v>
      </c>
      <c r="B1064" s="117">
        <v>190101010826</v>
      </c>
      <c r="C1064" s="118">
        <f>50%+10%</f>
        <v>0.6</v>
      </c>
      <c r="D1064" s="119" t="s">
        <v>663</v>
      </c>
    </row>
    <row r="1065" spans="1:4" x14ac:dyDescent="0.25">
      <c r="A1065" s="116" t="str">
        <f t="shared" si="16"/>
        <v>1901010108270.5</v>
      </c>
      <c r="B1065" s="117">
        <v>190101010827</v>
      </c>
      <c r="C1065" s="118">
        <v>0.5</v>
      </c>
      <c r="D1065" s="119" t="s">
        <v>650</v>
      </c>
    </row>
    <row r="1066" spans="1:4" x14ac:dyDescent="0.25">
      <c r="A1066" s="116" t="str">
        <f t="shared" si="16"/>
        <v>1901010108280.5</v>
      </c>
      <c r="B1066" s="117">
        <v>190101010828</v>
      </c>
      <c r="C1066" s="118">
        <v>0.5</v>
      </c>
      <c r="D1066" s="119" t="s">
        <v>1629</v>
      </c>
    </row>
    <row r="1067" spans="1:4" x14ac:dyDescent="0.25">
      <c r="A1067" s="116" t="str">
        <f t="shared" si="16"/>
        <v>1901010108290.5</v>
      </c>
      <c r="B1067" s="117">
        <v>190101010829</v>
      </c>
      <c r="C1067" s="118">
        <v>0.5</v>
      </c>
      <c r="D1067" s="119" t="s">
        <v>649</v>
      </c>
    </row>
    <row r="1068" spans="1:4" x14ac:dyDescent="0.25">
      <c r="A1068" s="116" t="str">
        <f t="shared" si="16"/>
        <v>1901010108300.5</v>
      </c>
      <c r="B1068" s="117">
        <v>190101010830</v>
      </c>
      <c r="C1068" s="118">
        <v>0.5</v>
      </c>
      <c r="D1068" s="119" t="s">
        <v>834</v>
      </c>
    </row>
    <row r="1069" spans="1:4" x14ac:dyDescent="0.25">
      <c r="A1069" s="116" t="str">
        <f t="shared" si="16"/>
        <v>1901010108310.5</v>
      </c>
      <c r="B1069" s="117">
        <v>190101010831</v>
      </c>
      <c r="C1069" s="118">
        <v>0.5</v>
      </c>
      <c r="D1069" s="119" t="s">
        <v>653</v>
      </c>
    </row>
    <row r="1070" spans="1:4" x14ac:dyDescent="0.25">
      <c r="A1070" s="116" t="str">
        <f t="shared" si="16"/>
        <v>1901020100010.4</v>
      </c>
      <c r="B1070" s="117">
        <v>190102010001</v>
      </c>
      <c r="C1070" s="118">
        <v>0.4</v>
      </c>
      <c r="D1070" s="119" t="s">
        <v>1630</v>
      </c>
    </row>
    <row r="1071" spans="1:4" x14ac:dyDescent="0.25">
      <c r="A1071" s="116" t="str">
        <f t="shared" si="16"/>
        <v>1901020100020.5</v>
      </c>
      <c r="B1071" s="117">
        <v>190102010002</v>
      </c>
      <c r="C1071" s="118">
        <f>40%+10%</f>
        <v>0.5</v>
      </c>
      <c r="D1071" s="119" t="s">
        <v>1631</v>
      </c>
    </row>
    <row r="1072" spans="1:4" x14ac:dyDescent="0.25">
      <c r="A1072" s="116" t="str">
        <f t="shared" si="16"/>
        <v>1901020100030.4</v>
      </c>
      <c r="B1072" s="117">
        <v>190102010003</v>
      </c>
      <c r="C1072" s="118">
        <v>0.4</v>
      </c>
      <c r="D1072" s="119" t="s">
        <v>1632</v>
      </c>
    </row>
    <row r="1073" spans="1:4" x14ac:dyDescent="0.25">
      <c r="A1073" s="116" t="str">
        <f t="shared" si="16"/>
        <v>1901020100040.4</v>
      </c>
      <c r="B1073" s="117">
        <v>190102010004</v>
      </c>
      <c r="C1073" s="118">
        <v>0.4</v>
      </c>
      <c r="D1073" s="119" t="s">
        <v>1633</v>
      </c>
    </row>
    <row r="1074" spans="1:4" x14ac:dyDescent="0.25">
      <c r="A1074" s="116" t="str">
        <f t="shared" si="16"/>
        <v>1901020100050.4</v>
      </c>
      <c r="B1074" s="117">
        <v>190102010005</v>
      </c>
      <c r="C1074" s="118">
        <v>0.4</v>
      </c>
      <c r="D1074" s="119" t="s">
        <v>1634</v>
      </c>
    </row>
    <row r="1075" spans="1:4" x14ac:dyDescent="0.25">
      <c r="A1075" s="116" t="str">
        <f t="shared" si="16"/>
        <v>1901020100060.4</v>
      </c>
      <c r="B1075" s="117">
        <v>190102010006</v>
      </c>
      <c r="C1075" s="118">
        <v>0.4</v>
      </c>
      <c r="D1075" s="119" t="s">
        <v>1635</v>
      </c>
    </row>
    <row r="1076" spans="1:4" x14ac:dyDescent="0.25">
      <c r="A1076" s="116" t="str">
        <f t="shared" si="16"/>
        <v>1901020100070.4</v>
      </c>
      <c r="B1076" s="117">
        <v>190102010007</v>
      </c>
      <c r="C1076" s="118">
        <v>0.4</v>
      </c>
      <c r="D1076" s="119" t="s">
        <v>1636</v>
      </c>
    </row>
    <row r="1077" spans="1:4" x14ac:dyDescent="0.25">
      <c r="A1077" s="116" t="str">
        <f t="shared" si="16"/>
        <v>1901020100080.4</v>
      </c>
      <c r="B1077" s="117">
        <v>190102010008</v>
      </c>
      <c r="C1077" s="118">
        <v>0.4</v>
      </c>
      <c r="D1077" s="119" t="s">
        <v>1637</v>
      </c>
    </row>
    <row r="1078" spans="1:4" x14ac:dyDescent="0.25">
      <c r="A1078" s="116" t="str">
        <f t="shared" si="16"/>
        <v>1901020100090.4</v>
      </c>
      <c r="B1078" s="117">
        <v>190102010009</v>
      </c>
      <c r="C1078" s="118">
        <v>0.4</v>
      </c>
      <c r="D1078" s="119" t="s">
        <v>1638</v>
      </c>
    </row>
    <row r="1079" spans="1:4" x14ac:dyDescent="0.25">
      <c r="A1079" s="116" t="str">
        <f t="shared" si="16"/>
        <v>1901020100100.4</v>
      </c>
      <c r="B1079" s="117">
        <v>190102010010</v>
      </c>
      <c r="C1079" s="118">
        <v>0.4</v>
      </c>
      <c r="D1079" s="119" t="s">
        <v>1639</v>
      </c>
    </row>
    <row r="1080" spans="1:4" x14ac:dyDescent="0.25">
      <c r="A1080" s="116" t="str">
        <f t="shared" si="16"/>
        <v>1901020100110.4</v>
      </c>
      <c r="B1080" s="117">
        <v>190102010011</v>
      </c>
      <c r="C1080" s="118">
        <v>0.4</v>
      </c>
      <c r="D1080" s="119" t="s">
        <v>548</v>
      </c>
    </row>
    <row r="1081" spans="1:4" x14ac:dyDescent="0.25">
      <c r="A1081" s="116" t="str">
        <f t="shared" ref="A1081:A1144" si="17">CONCATENATE(B1081,C1081)</f>
        <v>1901020100120.5</v>
      </c>
      <c r="B1081" s="117">
        <v>190102010012</v>
      </c>
      <c r="C1081" s="118">
        <v>0.5</v>
      </c>
      <c r="D1081" s="119" t="s">
        <v>1640</v>
      </c>
    </row>
    <row r="1082" spans="1:4" x14ac:dyDescent="0.25">
      <c r="A1082" s="116" t="str">
        <f t="shared" si="17"/>
        <v>1901020100130.5</v>
      </c>
      <c r="B1082" s="117">
        <v>190102010013</v>
      </c>
      <c r="C1082" s="118">
        <v>0.5</v>
      </c>
      <c r="D1082" s="119" t="s">
        <v>1641</v>
      </c>
    </row>
    <row r="1083" spans="1:4" x14ac:dyDescent="0.25">
      <c r="A1083" s="116" t="str">
        <f t="shared" si="17"/>
        <v>1901020100140.4</v>
      </c>
      <c r="B1083" s="117">
        <v>190102010014</v>
      </c>
      <c r="C1083" s="118">
        <v>0.4</v>
      </c>
      <c r="D1083" s="119" t="s">
        <v>1642</v>
      </c>
    </row>
    <row r="1084" spans="1:4" x14ac:dyDescent="0.25">
      <c r="A1084" s="116" t="str">
        <f t="shared" si="17"/>
        <v>1901020100150.4</v>
      </c>
      <c r="B1084" s="117">
        <v>190102010015</v>
      </c>
      <c r="C1084" s="118">
        <v>0.4</v>
      </c>
      <c r="D1084" s="119" t="s">
        <v>1643</v>
      </c>
    </row>
    <row r="1085" spans="1:4" x14ac:dyDescent="0.25">
      <c r="A1085" s="116" t="str">
        <f t="shared" si="17"/>
        <v>1901020100160.4</v>
      </c>
      <c r="B1085" s="117">
        <v>190102010016</v>
      </c>
      <c r="C1085" s="118">
        <v>0.4</v>
      </c>
      <c r="D1085" s="119" t="s">
        <v>1644</v>
      </c>
    </row>
    <row r="1086" spans="1:4" x14ac:dyDescent="0.25">
      <c r="A1086" s="116" t="str">
        <f t="shared" si="17"/>
        <v>1901020100170.6</v>
      </c>
      <c r="B1086" s="117">
        <v>190102010017</v>
      </c>
      <c r="C1086" s="118">
        <v>0.6</v>
      </c>
      <c r="D1086" s="119" t="s">
        <v>1645</v>
      </c>
    </row>
    <row r="1087" spans="1:4" x14ac:dyDescent="0.25">
      <c r="A1087" s="116" t="str">
        <f t="shared" si="17"/>
        <v>1901020100180.4</v>
      </c>
      <c r="B1087" s="117">
        <v>190102010018</v>
      </c>
      <c r="C1087" s="118">
        <v>0.4</v>
      </c>
      <c r="D1087" s="119" t="s">
        <v>1646</v>
      </c>
    </row>
    <row r="1088" spans="1:4" x14ac:dyDescent="0.25">
      <c r="A1088" s="116" t="str">
        <f t="shared" si="17"/>
        <v>1901020100190.4</v>
      </c>
      <c r="B1088" s="117">
        <v>190102010019</v>
      </c>
      <c r="C1088" s="118">
        <v>0.4</v>
      </c>
      <c r="D1088" s="119" t="s">
        <v>632</v>
      </c>
    </row>
    <row r="1089" spans="1:4" x14ac:dyDescent="0.25">
      <c r="A1089" s="116" t="str">
        <f t="shared" si="17"/>
        <v>1901020100200.4</v>
      </c>
      <c r="B1089" s="117">
        <v>190102010020</v>
      </c>
      <c r="C1089" s="118">
        <v>0.4</v>
      </c>
      <c r="D1089" s="119" t="s">
        <v>1647</v>
      </c>
    </row>
    <row r="1090" spans="1:4" x14ac:dyDescent="0.25">
      <c r="A1090" s="116" t="str">
        <f t="shared" si="17"/>
        <v>1901020100210.4</v>
      </c>
      <c r="B1090" s="117">
        <v>190102010021</v>
      </c>
      <c r="C1090" s="118">
        <v>0.4</v>
      </c>
      <c r="D1090" s="119" t="s">
        <v>1648</v>
      </c>
    </row>
    <row r="1091" spans="1:4" x14ac:dyDescent="0.25">
      <c r="A1091" s="116" t="str">
        <f t="shared" si="17"/>
        <v>1901020100220.4</v>
      </c>
      <c r="B1091" s="117">
        <v>190102010022</v>
      </c>
      <c r="C1091" s="118">
        <v>0.4</v>
      </c>
      <c r="D1091" s="119" t="s">
        <v>1649</v>
      </c>
    </row>
    <row r="1092" spans="1:4" x14ac:dyDescent="0.25">
      <c r="A1092" s="116" t="str">
        <f t="shared" si="17"/>
        <v>1901020100230.4</v>
      </c>
      <c r="B1092" s="117">
        <v>190102010023</v>
      </c>
      <c r="C1092" s="118">
        <v>0.4</v>
      </c>
      <c r="D1092" s="119" t="s">
        <v>1650</v>
      </c>
    </row>
    <row r="1093" spans="1:4" x14ac:dyDescent="0.25">
      <c r="A1093" s="116" t="str">
        <f t="shared" si="17"/>
        <v>1901020100240.4</v>
      </c>
      <c r="B1093" s="117">
        <v>190102010024</v>
      </c>
      <c r="C1093" s="118">
        <v>0.4</v>
      </c>
      <c r="D1093" s="119" t="s">
        <v>1651</v>
      </c>
    </row>
    <row r="1094" spans="1:4" x14ac:dyDescent="0.25">
      <c r="A1094" s="116" t="str">
        <f t="shared" si="17"/>
        <v>1901020100250.4</v>
      </c>
      <c r="B1094" s="117">
        <v>190102010025</v>
      </c>
      <c r="C1094" s="118">
        <v>0.4</v>
      </c>
      <c r="D1094" s="119" t="s">
        <v>1652</v>
      </c>
    </row>
    <row r="1095" spans="1:4" x14ac:dyDescent="0.25">
      <c r="A1095" s="116" t="str">
        <f t="shared" si="17"/>
        <v>1901020100260.4</v>
      </c>
      <c r="B1095" s="117">
        <v>190102010026</v>
      </c>
      <c r="C1095" s="118">
        <v>0.4</v>
      </c>
      <c r="D1095" s="119" t="s">
        <v>1653</v>
      </c>
    </row>
    <row r="1096" spans="1:4" x14ac:dyDescent="0.25">
      <c r="A1096" s="116" t="str">
        <f t="shared" si="17"/>
        <v>1901020100270.4</v>
      </c>
      <c r="B1096" s="117">
        <v>190102010027</v>
      </c>
      <c r="C1096" s="118">
        <v>0.4</v>
      </c>
      <c r="D1096" s="119" t="s">
        <v>1654</v>
      </c>
    </row>
    <row r="1097" spans="1:4" x14ac:dyDescent="0.25">
      <c r="A1097" s="116" t="str">
        <f t="shared" si="17"/>
        <v>1901020100280.4</v>
      </c>
      <c r="B1097" s="117">
        <v>190102010028</v>
      </c>
      <c r="C1097" s="118">
        <v>0.4</v>
      </c>
      <c r="D1097" s="119" t="s">
        <v>1655</v>
      </c>
    </row>
    <row r="1098" spans="1:4" x14ac:dyDescent="0.25">
      <c r="A1098" s="116" t="str">
        <f t="shared" si="17"/>
        <v>1901020100290.4</v>
      </c>
      <c r="B1098" s="117">
        <v>190102010029</v>
      </c>
      <c r="C1098" s="118">
        <v>0.4</v>
      </c>
      <c r="D1098" s="119" t="s">
        <v>1656</v>
      </c>
    </row>
    <row r="1099" spans="1:4" x14ac:dyDescent="0.25">
      <c r="A1099" s="116" t="str">
        <f t="shared" si="17"/>
        <v>1901020100300.4</v>
      </c>
      <c r="B1099" s="117">
        <v>190102010030</v>
      </c>
      <c r="C1099" s="118">
        <v>0.4</v>
      </c>
      <c r="D1099" s="119" t="s">
        <v>1657</v>
      </c>
    </row>
    <row r="1100" spans="1:4" x14ac:dyDescent="0.25">
      <c r="A1100" s="116" t="str">
        <f t="shared" si="17"/>
        <v>1901020100310.6</v>
      </c>
      <c r="B1100" s="117">
        <v>190102010031</v>
      </c>
      <c r="C1100" s="118">
        <v>0.6</v>
      </c>
      <c r="D1100" s="119" t="s">
        <v>1658</v>
      </c>
    </row>
    <row r="1101" spans="1:4" x14ac:dyDescent="0.25">
      <c r="A1101" s="116" t="str">
        <f t="shared" si="17"/>
        <v>1901020100320.4</v>
      </c>
      <c r="B1101" s="117">
        <v>190102010032</v>
      </c>
      <c r="C1101" s="118">
        <v>0.4</v>
      </c>
      <c r="D1101" s="119" t="s">
        <v>1659</v>
      </c>
    </row>
    <row r="1102" spans="1:4" x14ac:dyDescent="0.25">
      <c r="A1102" s="116" t="str">
        <f t="shared" si="17"/>
        <v>1901020100330.4</v>
      </c>
      <c r="B1102" s="117">
        <v>190102010033</v>
      </c>
      <c r="C1102" s="118">
        <v>0.4</v>
      </c>
      <c r="D1102" s="119" t="s">
        <v>1660</v>
      </c>
    </row>
    <row r="1103" spans="1:4" x14ac:dyDescent="0.25">
      <c r="A1103" s="116" t="str">
        <f t="shared" si="17"/>
        <v>1901020100340.4</v>
      </c>
      <c r="B1103" s="117">
        <v>190102010034</v>
      </c>
      <c r="C1103" s="118">
        <v>0.4</v>
      </c>
      <c r="D1103" s="119" t="s">
        <v>1661</v>
      </c>
    </row>
    <row r="1104" spans="1:4" x14ac:dyDescent="0.25">
      <c r="A1104" s="116" t="str">
        <f t="shared" si="17"/>
        <v>1901020100350.4</v>
      </c>
      <c r="B1104" s="117">
        <v>190102010035</v>
      </c>
      <c r="C1104" s="118">
        <v>0.4</v>
      </c>
      <c r="D1104" s="119" t="s">
        <v>644</v>
      </c>
    </row>
    <row r="1105" spans="1:4" x14ac:dyDescent="0.25">
      <c r="A1105" s="116" t="str">
        <f t="shared" si="17"/>
        <v>1901020100360.4</v>
      </c>
      <c r="B1105" s="117">
        <v>190102010036</v>
      </c>
      <c r="C1105" s="118">
        <v>0.4</v>
      </c>
      <c r="D1105" s="119" t="s">
        <v>1662</v>
      </c>
    </row>
    <row r="1106" spans="1:4" x14ac:dyDescent="0.25">
      <c r="A1106" s="116" t="str">
        <f t="shared" si="17"/>
        <v>1901020100370.5</v>
      </c>
      <c r="B1106" s="117">
        <v>190102010037</v>
      </c>
      <c r="C1106" s="118">
        <f>40%+10%</f>
        <v>0.5</v>
      </c>
      <c r="D1106" s="119" t="s">
        <v>1663</v>
      </c>
    </row>
    <row r="1107" spans="1:4" x14ac:dyDescent="0.25">
      <c r="A1107" s="116" t="str">
        <f t="shared" si="17"/>
        <v>1901020100380.4</v>
      </c>
      <c r="B1107" s="117">
        <v>190102010038</v>
      </c>
      <c r="C1107" s="118">
        <v>0.4</v>
      </c>
      <c r="D1107" s="119" t="s">
        <v>1664</v>
      </c>
    </row>
    <row r="1108" spans="1:4" x14ac:dyDescent="0.25">
      <c r="A1108" s="116" t="str">
        <f t="shared" si="17"/>
        <v>1901020100390.4</v>
      </c>
      <c r="B1108" s="117">
        <v>190102010039</v>
      </c>
      <c r="C1108" s="118">
        <v>0.4</v>
      </c>
      <c r="D1108" s="119" t="s">
        <v>1665</v>
      </c>
    </row>
    <row r="1109" spans="1:4" x14ac:dyDescent="0.25">
      <c r="A1109" s="116" t="str">
        <f t="shared" si="17"/>
        <v>1901020100400.4</v>
      </c>
      <c r="B1109" s="117">
        <v>190102010040</v>
      </c>
      <c r="C1109" s="118">
        <v>0.4</v>
      </c>
      <c r="D1109" s="119" t="s">
        <v>1666</v>
      </c>
    </row>
    <row r="1110" spans="1:4" x14ac:dyDescent="0.25">
      <c r="A1110" s="116" t="str">
        <f t="shared" si="17"/>
        <v>1901020100410.4</v>
      </c>
      <c r="B1110" s="117">
        <v>190102010041</v>
      </c>
      <c r="C1110" s="118">
        <v>0.4</v>
      </c>
      <c r="D1110" s="119" t="s">
        <v>1667</v>
      </c>
    </row>
    <row r="1111" spans="1:4" x14ac:dyDescent="0.25">
      <c r="A1111" s="116" t="str">
        <f t="shared" si="17"/>
        <v>1901020100420.4</v>
      </c>
      <c r="B1111" s="117">
        <v>190102010042</v>
      </c>
      <c r="C1111" s="118">
        <v>0.4</v>
      </c>
      <c r="D1111" s="119" t="s">
        <v>1668</v>
      </c>
    </row>
    <row r="1112" spans="1:4" x14ac:dyDescent="0.25">
      <c r="A1112" s="116" t="str">
        <f t="shared" si="17"/>
        <v>1901020100430.4</v>
      </c>
      <c r="B1112" s="117">
        <v>190102010043</v>
      </c>
      <c r="C1112" s="118">
        <v>0.4</v>
      </c>
      <c r="D1112" s="119" t="s">
        <v>1669</v>
      </c>
    </row>
    <row r="1113" spans="1:4" x14ac:dyDescent="0.25">
      <c r="A1113" s="116" t="str">
        <f t="shared" si="17"/>
        <v>1901020100440.4</v>
      </c>
      <c r="B1113" s="117">
        <v>190102010044</v>
      </c>
      <c r="C1113" s="118">
        <v>0.4</v>
      </c>
      <c r="D1113" s="119" t="s">
        <v>1670</v>
      </c>
    </row>
    <row r="1114" spans="1:4" x14ac:dyDescent="0.25">
      <c r="A1114" s="116" t="str">
        <f t="shared" si="17"/>
        <v>1901020100450.4</v>
      </c>
      <c r="B1114" s="117">
        <v>190102010045</v>
      </c>
      <c r="C1114" s="118">
        <v>0.4</v>
      </c>
      <c r="D1114" s="119" t="s">
        <v>1671</v>
      </c>
    </row>
    <row r="1115" spans="1:4" x14ac:dyDescent="0.25">
      <c r="A1115" s="116" t="str">
        <f t="shared" si="17"/>
        <v>1901020100460.6</v>
      </c>
      <c r="B1115" s="117">
        <v>190102010046</v>
      </c>
      <c r="C1115" s="118">
        <f>50%+10%</f>
        <v>0.6</v>
      </c>
      <c r="D1115" s="119" t="s">
        <v>1672</v>
      </c>
    </row>
    <row r="1116" spans="1:4" x14ac:dyDescent="0.25">
      <c r="A1116" s="116" t="str">
        <f t="shared" si="17"/>
        <v>1901020100470.4</v>
      </c>
      <c r="B1116" s="117">
        <v>190102010047</v>
      </c>
      <c r="C1116" s="118">
        <v>0.4</v>
      </c>
      <c r="D1116" s="119" t="s">
        <v>1673</v>
      </c>
    </row>
    <row r="1117" spans="1:4" x14ac:dyDescent="0.25">
      <c r="A1117" s="116" t="str">
        <f t="shared" si="17"/>
        <v>1901020100480.5</v>
      </c>
      <c r="B1117" s="117">
        <v>190102010048</v>
      </c>
      <c r="C1117" s="118">
        <f>40%+10%</f>
        <v>0.5</v>
      </c>
      <c r="D1117" s="119" t="s">
        <v>1674</v>
      </c>
    </row>
    <row r="1118" spans="1:4" x14ac:dyDescent="0.25">
      <c r="A1118" s="116" t="str">
        <f t="shared" si="17"/>
        <v>1901020100490.4</v>
      </c>
      <c r="B1118" s="117">
        <v>190102010049</v>
      </c>
      <c r="C1118" s="118">
        <v>0.4</v>
      </c>
      <c r="D1118" s="119" t="s">
        <v>1675</v>
      </c>
    </row>
    <row r="1119" spans="1:4" x14ac:dyDescent="0.25">
      <c r="A1119" s="116" t="str">
        <f t="shared" si="17"/>
        <v>1901020100500.4</v>
      </c>
      <c r="B1119" s="117">
        <v>190102010050</v>
      </c>
      <c r="C1119" s="118">
        <v>0.4</v>
      </c>
      <c r="D1119" s="119" t="s">
        <v>1676</v>
      </c>
    </row>
    <row r="1120" spans="1:4" x14ac:dyDescent="0.25">
      <c r="A1120" s="116" t="str">
        <f t="shared" si="17"/>
        <v>1901020100510.4</v>
      </c>
      <c r="B1120" s="117">
        <v>190102010051</v>
      </c>
      <c r="C1120" s="118">
        <v>0.4</v>
      </c>
      <c r="D1120" s="119" t="s">
        <v>1677</v>
      </c>
    </row>
    <row r="1121" spans="1:4" x14ac:dyDescent="0.25">
      <c r="A1121" s="116" t="str">
        <f t="shared" si="17"/>
        <v>1901020100520.4</v>
      </c>
      <c r="B1121" s="117">
        <v>190102010052</v>
      </c>
      <c r="C1121" s="118">
        <v>0.4</v>
      </c>
      <c r="D1121" s="119" t="s">
        <v>1678</v>
      </c>
    </row>
    <row r="1122" spans="1:4" x14ac:dyDescent="0.25">
      <c r="A1122" s="116" t="str">
        <f t="shared" si="17"/>
        <v>1901020100530.4</v>
      </c>
      <c r="B1122" s="117">
        <v>190102010053</v>
      </c>
      <c r="C1122" s="118">
        <v>0.4</v>
      </c>
      <c r="D1122" s="119" t="s">
        <v>1679</v>
      </c>
    </row>
    <row r="1123" spans="1:4" x14ac:dyDescent="0.25">
      <c r="A1123" s="116" t="str">
        <f t="shared" si="17"/>
        <v>1901020100540.4</v>
      </c>
      <c r="B1123" s="117">
        <v>190102010054</v>
      </c>
      <c r="C1123" s="118">
        <v>0.4</v>
      </c>
      <c r="D1123" s="119" t="s">
        <v>1680</v>
      </c>
    </row>
    <row r="1124" spans="1:4" x14ac:dyDescent="0.25">
      <c r="A1124" s="116" t="str">
        <f t="shared" si="17"/>
        <v>1901020100550.4</v>
      </c>
      <c r="B1124" s="117">
        <v>190102010055</v>
      </c>
      <c r="C1124" s="118">
        <v>0.4</v>
      </c>
      <c r="D1124" s="119" t="s">
        <v>1681</v>
      </c>
    </row>
    <row r="1125" spans="1:4" x14ac:dyDescent="0.25">
      <c r="A1125" s="116" t="str">
        <f t="shared" si="17"/>
        <v>1901020100560.7</v>
      </c>
      <c r="B1125" s="117">
        <v>190102010056</v>
      </c>
      <c r="C1125" s="118">
        <v>0.7</v>
      </c>
      <c r="D1125" s="119" t="s">
        <v>1682</v>
      </c>
    </row>
    <row r="1126" spans="1:4" x14ac:dyDescent="0.25">
      <c r="A1126" s="116" t="str">
        <f t="shared" si="17"/>
        <v>1901020100570.5</v>
      </c>
      <c r="B1126" s="117">
        <v>190102010057</v>
      </c>
      <c r="C1126" s="118">
        <f>40%+10%</f>
        <v>0.5</v>
      </c>
      <c r="D1126" s="119" t="s">
        <v>1683</v>
      </c>
    </row>
    <row r="1127" spans="1:4" x14ac:dyDescent="0.25">
      <c r="A1127" s="116" t="str">
        <f t="shared" si="17"/>
        <v>1901020100580.4</v>
      </c>
      <c r="B1127" s="117">
        <v>190102010058</v>
      </c>
      <c r="C1127" s="118">
        <v>0.4</v>
      </c>
      <c r="D1127" s="119" t="s">
        <v>1684</v>
      </c>
    </row>
    <row r="1128" spans="1:4" x14ac:dyDescent="0.25">
      <c r="A1128" s="116" t="str">
        <f t="shared" si="17"/>
        <v>1901020100590.4</v>
      </c>
      <c r="B1128" s="117">
        <v>190102010059</v>
      </c>
      <c r="C1128" s="118">
        <v>0.4</v>
      </c>
      <c r="D1128" s="119" t="s">
        <v>1142</v>
      </c>
    </row>
    <row r="1129" spans="1:4" x14ac:dyDescent="0.25">
      <c r="A1129" s="116" t="str">
        <f t="shared" si="17"/>
        <v>1901020100600.4</v>
      </c>
      <c r="B1129" s="117">
        <v>190102010060</v>
      </c>
      <c r="C1129" s="118">
        <v>0.4</v>
      </c>
      <c r="D1129" s="119" t="s">
        <v>1685</v>
      </c>
    </row>
    <row r="1130" spans="1:4" x14ac:dyDescent="0.25">
      <c r="A1130" s="116" t="str">
        <f t="shared" si="17"/>
        <v>1901020100610.4</v>
      </c>
      <c r="B1130" s="117">
        <v>190102010061</v>
      </c>
      <c r="C1130" s="118">
        <v>0.4</v>
      </c>
      <c r="D1130" s="119" t="s">
        <v>1686</v>
      </c>
    </row>
    <row r="1131" spans="1:4" x14ac:dyDescent="0.25">
      <c r="A1131" s="116" t="str">
        <f t="shared" si="17"/>
        <v>1901020100620.4</v>
      </c>
      <c r="B1131" s="117">
        <v>190102010062</v>
      </c>
      <c r="C1131" s="118">
        <v>0.4</v>
      </c>
      <c r="D1131" s="119" t="s">
        <v>554</v>
      </c>
    </row>
    <row r="1132" spans="1:4" x14ac:dyDescent="0.25">
      <c r="A1132" s="116" t="str">
        <f t="shared" si="17"/>
        <v>1901020100630.4</v>
      </c>
      <c r="B1132" s="117">
        <v>190102010063</v>
      </c>
      <c r="C1132" s="118">
        <v>0.4</v>
      </c>
      <c r="D1132" s="119" t="s">
        <v>1687</v>
      </c>
    </row>
    <row r="1133" spans="1:4" x14ac:dyDescent="0.25">
      <c r="A1133" s="116" t="str">
        <f t="shared" si="17"/>
        <v>1901020100640.4</v>
      </c>
      <c r="B1133" s="117">
        <v>190102010064</v>
      </c>
      <c r="C1133" s="118">
        <v>0.4</v>
      </c>
      <c r="D1133" s="119" t="s">
        <v>1688</v>
      </c>
    </row>
    <row r="1134" spans="1:4" x14ac:dyDescent="0.25">
      <c r="A1134" s="116" t="str">
        <f t="shared" si="17"/>
        <v>1901020100650.4</v>
      </c>
      <c r="B1134" s="117">
        <v>190102010065</v>
      </c>
      <c r="C1134" s="118">
        <v>0.4</v>
      </c>
      <c r="D1134" s="119" t="s">
        <v>1689</v>
      </c>
    </row>
    <row r="1135" spans="1:4" x14ac:dyDescent="0.25">
      <c r="A1135" s="116" t="str">
        <f t="shared" si="17"/>
        <v>1901020100660.4</v>
      </c>
      <c r="B1135" s="117">
        <v>190102010066</v>
      </c>
      <c r="C1135" s="118">
        <v>0.4</v>
      </c>
      <c r="D1135" s="119" t="s">
        <v>1690</v>
      </c>
    </row>
    <row r="1136" spans="1:4" x14ac:dyDescent="0.25">
      <c r="A1136" s="116" t="str">
        <f t="shared" si="17"/>
        <v>1901020100670.4</v>
      </c>
      <c r="B1136" s="117">
        <v>190102010067</v>
      </c>
      <c r="C1136" s="118">
        <v>0.4</v>
      </c>
      <c r="D1136" s="119" t="s">
        <v>552</v>
      </c>
    </row>
    <row r="1137" spans="1:4" x14ac:dyDescent="0.25">
      <c r="A1137" s="116" t="str">
        <f t="shared" si="17"/>
        <v>1901020100680.4</v>
      </c>
      <c r="B1137" s="117">
        <v>190102010068</v>
      </c>
      <c r="C1137" s="120">
        <v>0.4</v>
      </c>
      <c r="D1137" s="119" t="s">
        <v>1691</v>
      </c>
    </row>
    <row r="1138" spans="1:4" x14ac:dyDescent="0.25">
      <c r="A1138" s="116" t="str">
        <f t="shared" si="17"/>
        <v>1901020100690.4</v>
      </c>
      <c r="B1138" s="117">
        <v>190102010069</v>
      </c>
      <c r="C1138" s="120">
        <v>0.4</v>
      </c>
      <c r="D1138" s="119" t="s">
        <v>1692</v>
      </c>
    </row>
    <row r="1139" spans="1:4" x14ac:dyDescent="0.25">
      <c r="A1139" s="116" t="str">
        <f t="shared" si="17"/>
        <v>1901020100700.4</v>
      </c>
      <c r="B1139" s="117">
        <v>190102010070</v>
      </c>
      <c r="C1139" s="120">
        <v>0.4</v>
      </c>
      <c r="D1139" s="119" t="s">
        <v>1693</v>
      </c>
    </row>
    <row r="1140" spans="1:4" x14ac:dyDescent="0.25">
      <c r="A1140" s="116" t="str">
        <f t="shared" si="17"/>
        <v>1901020100710.4</v>
      </c>
      <c r="B1140" s="117">
        <v>190102010071</v>
      </c>
      <c r="C1140" s="120">
        <v>0.4</v>
      </c>
      <c r="D1140" s="119" t="s">
        <v>1694</v>
      </c>
    </row>
    <row r="1141" spans="1:4" x14ac:dyDescent="0.25">
      <c r="A1141" s="116" t="str">
        <f t="shared" si="17"/>
        <v>1901020100720.4</v>
      </c>
      <c r="B1141" s="117">
        <v>190102010072</v>
      </c>
      <c r="C1141" s="120">
        <v>0.4</v>
      </c>
      <c r="D1141" s="119" t="s">
        <v>1695</v>
      </c>
    </row>
    <row r="1142" spans="1:4" x14ac:dyDescent="0.25">
      <c r="A1142" s="116" t="str">
        <f t="shared" si="17"/>
        <v>1901020100730.4</v>
      </c>
      <c r="B1142" s="117">
        <v>190102010073</v>
      </c>
      <c r="C1142" s="118">
        <v>0.4</v>
      </c>
      <c r="D1142" s="119" t="s">
        <v>1696</v>
      </c>
    </row>
    <row r="1143" spans="1:4" x14ac:dyDescent="0.25">
      <c r="A1143" s="116" t="str">
        <f t="shared" si="17"/>
        <v>1901020100740.4</v>
      </c>
      <c r="B1143" s="117">
        <v>190102010074</v>
      </c>
      <c r="C1143" s="118">
        <v>0.4</v>
      </c>
      <c r="D1143" s="119" t="s">
        <v>1697</v>
      </c>
    </row>
    <row r="1144" spans="1:4" x14ac:dyDescent="0.25">
      <c r="A1144" s="116" t="str">
        <f t="shared" si="17"/>
        <v>1901020105010.4</v>
      </c>
      <c r="B1144" s="117">
        <v>190102010501</v>
      </c>
      <c r="C1144" s="118">
        <v>0.4</v>
      </c>
      <c r="D1144" s="119" t="s">
        <v>1698</v>
      </c>
    </row>
    <row r="1145" spans="1:4" x14ac:dyDescent="0.25">
      <c r="A1145" s="116" t="str">
        <f t="shared" ref="A1145:A1208" si="18">CONCATENATE(B1145,C1145)</f>
        <v>1901020105020.5</v>
      </c>
      <c r="B1145" s="117">
        <v>190102010502</v>
      </c>
      <c r="C1145" s="118">
        <v>0.5</v>
      </c>
      <c r="D1145" s="119" t="s">
        <v>1699</v>
      </c>
    </row>
    <row r="1146" spans="1:4" x14ac:dyDescent="0.25">
      <c r="A1146" s="116" t="str">
        <f t="shared" si="18"/>
        <v>1901020105030.4</v>
      </c>
      <c r="B1146" s="117">
        <v>190102010503</v>
      </c>
      <c r="C1146" s="118">
        <v>0.4</v>
      </c>
      <c r="D1146" s="119" t="s">
        <v>1700</v>
      </c>
    </row>
    <row r="1147" spans="1:4" x14ac:dyDescent="0.25">
      <c r="A1147" s="116" t="str">
        <f t="shared" si="18"/>
        <v>1901020105040.4</v>
      </c>
      <c r="B1147" s="117">
        <v>190102010504</v>
      </c>
      <c r="C1147" s="120">
        <v>0.4</v>
      </c>
      <c r="D1147" s="119" t="s">
        <v>1701</v>
      </c>
    </row>
    <row r="1148" spans="1:4" x14ac:dyDescent="0.25">
      <c r="A1148" s="116" t="str">
        <f t="shared" si="18"/>
        <v>1901020105050.5</v>
      </c>
      <c r="B1148" s="117">
        <v>190102010505</v>
      </c>
      <c r="C1148" s="120">
        <v>0.5</v>
      </c>
      <c r="D1148" s="119" t="s">
        <v>709</v>
      </c>
    </row>
    <row r="1149" spans="1:4" x14ac:dyDescent="0.25">
      <c r="A1149" s="116" t="str">
        <f t="shared" si="18"/>
        <v>1901020105060.5</v>
      </c>
      <c r="B1149" s="117">
        <v>190102010506</v>
      </c>
      <c r="C1149" s="120">
        <v>0.5</v>
      </c>
      <c r="D1149" s="119" t="s">
        <v>1702</v>
      </c>
    </row>
    <row r="1150" spans="1:4" x14ac:dyDescent="0.25">
      <c r="A1150" s="116" t="str">
        <f t="shared" si="18"/>
        <v>1901020105070.5</v>
      </c>
      <c r="B1150" s="117">
        <v>190102010507</v>
      </c>
      <c r="C1150" s="118">
        <v>0.5</v>
      </c>
      <c r="D1150" s="119" t="s">
        <v>542</v>
      </c>
    </row>
    <row r="1151" spans="1:4" x14ac:dyDescent="0.25">
      <c r="A1151" s="116" t="str">
        <f t="shared" si="18"/>
        <v>1901020105080.5</v>
      </c>
      <c r="B1151" s="117">
        <v>190102010508</v>
      </c>
      <c r="C1151" s="118">
        <v>0.5</v>
      </c>
      <c r="D1151" s="119" t="s">
        <v>720</v>
      </c>
    </row>
    <row r="1152" spans="1:4" x14ac:dyDescent="0.25">
      <c r="A1152" s="116" t="str">
        <f t="shared" si="18"/>
        <v>1901020105090.5</v>
      </c>
      <c r="B1152" s="117">
        <v>190102010509</v>
      </c>
      <c r="C1152" s="118">
        <v>0.5</v>
      </c>
      <c r="D1152" s="119" t="s">
        <v>1703</v>
      </c>
    </row>
    <row r="1153" spans="1:4" x14ac:dyDescent="0.25">
      <c r="A1153" s="116" t="str">
        <f t="shared" si="18"/>
        <v>1901020105100.5</v>
      </c>
      <c r="B1153" s="117">
        <v>190102010510</v>
      </c>
      <c r="C1153" s="118">
        <v>0.5</v>
      </c>
      <c r="D1153" s="119" t="s">
        <v>706</v>
      </c>
    </row>
    <row r="1154" spans="1:4" x14ac:dyDescent="0.25">
      <c r="A1154" s="116" t="str">
        <f t="shared" si="18"/>
        <v>1901020105110.5</v>
      </c>
      <c r="B1154" s="117">
        <v>190102010511</v>
      </c>
      <c r="C1154" s="118">
        <v>0.5</v>
      </c>
      <c r="D1154" s="119" t="s">
        <v>705</v>
      </c>
    </row>
    <row r="1155" spans="1:4" x14ac:dyDescent="0.25">
      <c r="A1155" s="116" t="str">
        <f t="shared" si="18"/>
        <v>1901020105120.4</v>
      </c>
      <c r="B1155" s="117">
        <v>190102010512</v>
      </c>
      <c r="C1155" s="118">
        <v>0.4</v>
      </c>
      <c r="D1155" s="119" t="s">
        <v>1704</v>
      </c>
    </row>
    <row r="1156" spans="1:4" x14ac:dyDescent="0.25">
      <c r="A1156" s="116" t="str">
        <f t="shared" si="18"/>
        <v>1901020200010.4</v>
      </c>
      <c r="B1156" s="117">
        <v>190102020001</v>
      </c>
      <c r="C1156" s="118">
        <v>0.4</v>
      </c>
      <c r="D1156" s="119" t="s">
        <v>1705</v>
      </c>
    </row>
    <row r="1157" spans="1:4" x14ac:dyDescent="0.25">
      <c r="A1157" s="116" t="str">
        <f t="shared" si="18"/>
        <v>1901020200020.4</v>
      </c>
      <c r="B1157" s="117">
        <v>190102020002</v>
      </c>
      <c r="C1157" s="118">
        <v>0.4</v>
      </c>
      <c r="D1157" s="119" t="s">
        <v>1706</v>
      </c>
    </row>
    <row r="1158" spans="1:4" x14ac:dyDescent="0.25">
      <c r="A1158" s="116" t="str">
        <f t="shared" si="18"/>
        <v>1901020200030.4</v>
      </c>
      <c r="B1158" s="117">
        <v>190102020003</v>
      </c>
      <c r="C1158" s="118">
        <v>0.4</v>
      </c>
      <c r="D1158" s="119" t="s">
        <v>1707</v>
      </c>
    </row>
    <row r="1159" spans="1:4" x14ac:dyDescent="0.25">
      <c r="A1159" s="116" t="str">
        <f t="shared" si="18"/>
        <v>1901020200040.45</v>
      </c>
      <c r="B1159" s="117">
        <v>190102020004</v>
      </c>
      <c r="C1159" s="118">
        <f>40%+5%</f>
        <v>0.45</v>
      </c>
      <c r="D1159" s="119" t="s">
        <v>1708</v>
      </c>
    </row>
    <row r="1160" spans="1:4" x14ac:dyDescent="0.25">
      <c r="A1160" s="116" t="str">
        <f t="shared" si="18"/>
        <v>1901020200050.4</v>
      </c>
      <c r="B1160" s="117">
        <v>190102020005</v>
      </c>
      <c r="C1160" s="118">
        <v>0.4</v>
      </c>
      <c r="D1160" s="119" t="s">
        <v>1709</v>
      </c>
    </row>
    <row r="1161" spans="1:4" x14ac:dyDescent="0.25">
      <c r="A1161" s="116" t="str">
        <f t="shared" si="18"/>
        <v>1901020200060.4</v>
      </c>
      <c r="B1161" s="117">
        <v>190102020006</v>
      </c>
      <c r="C1161" s="118">
        <v>0.4</v>
      </c>
      <c r="D1161" s="119" t="s">
        <v>1710</v>
      </c>
    </row>
    <row r="1162" spans="1:4" x14ac:dyDescent="0.25">
      <c r="A1162" s="116" t="str">
        <f t="shared" si="18"/>
        <v>1901020200070.4</v>
      </c>
      <c r="B1162" s="117">
        <v>190102020007</v>
      </c>
      <c r="C1162" s="118">
        <v>0.4</v>
      </c>
      <c r="D1162" s="119" t="s">
        <v>1711</v>
      </c>
    </row>
    <row r="1163" spans="1:4" x14ac:dyDescent="0.25">
      <c r="A1163" s="116" t="str">
        <f t="shared" si="18"/>
        <v>1901020200080.4</v>
      </c>
      <c r="B1163" s="117">
        <v>190102020008</v>
      </c>
      <c r="C1163" s="118">
        <v>0.4</v>
      </c>
      <c r="D1163" s="119" t="s">
        <v>1712</v>
      </c>
    </row>
    <row r="1164" spans="1:4" x14ac:dyDescent="0.25">
      <c r="A1164" s="116" t="str">
        <f t="shared" si="18"/>
        <v>1901020200090.4</v>
      </c>
      <c r="B1164" s="117">
        <v>190102020009</v>
      </c>
      <c r="C1164" s="118">
        <v>0.4</v>
      </c>
      <c r="D1164" s="119" t="s">
        <v>1713</v>
      </c>
    </row>
    <row r="1165" spans="1:4" x14ac:dyDescent="0.25">
      <c r="A1165" s="116" t="str">
        <f t="shared" si="18"/>
        <v>1901020200100.4</v>
      </c>
      <c r="B1165" s="117">
        <v>190102020010</v>
      </c>
      <c r="C1165" s="118">
        <v>0.4</v>
      </c>
      <c r="D1165" s="119" t="s">
        <v>1714</v>
      </c>
    </row>
    <row r="1166" spans="1:4" x14ac:dyDescent="0.25">
      <c r="A1166" s="116" t="str">
        <f t="shared" si="18"/>
        <v>1901020200110.4</v>
      </c>
      <c r="B1166" s="117">
        <v>190102020011</v>
      </c>
      <c r="C1166" s="118">
        <v>0.4</v>
      </c>
      <c r="D1166" s="119" t="s">
        <v>1715</v>
      </c>
    </row>
    <row r="1167" spans="1:4" x14ac:dyDescent="0.25">
      <c r="A1167" s="116" t="str">
        <f t="shared" si="18"/>
        <v>1901020200120.4</v>
      </c>
      <c r="B1167" s="117">
        <v>190102020012</v>
      </c>
      <c r="C1167" s="118">
        <v>0.4</v>
      </c>
      <c r="D1167" s="119" t="s">
        <v>1716</v>
      </c>
    </row>
    <row r="1168" spans="1:4" x14ac:dyDescent="0.25">
      <c r="A1168" s="116" t="str">
        <f t="shared" si="18"/>
        <v>1901020200130.4</v>
      </c>
      <c r="B1168" s="117">
        <v>190102020013</v>
      </c>
      <c r="C1168" s="118">
        <v>0.4</v>
      </c>
      <c r="D1168" s="119" t="s">
        <v>1717</v>
      </c>
    </row>
    <row r="1169" spans="1:4" x14ac:dyDescent="0.25">
      <c r="A1169" s="116" t="str">
        <f t="shared" si="18"/>
        <v>1901020200140.4</v>
      </c>
      <c r="B1169" s="117">
        <v>190102020014</v>
      </c>
      <c r="C1169" s="118">
        <v>0.4</v>
      </c>
      <c r="D1169" s="119" t="s">
        <v>1718</v>
      </c>
    </row>
    <row r="1170" spans="1:4" x14ac:dyDescent="0.25">
      <c r="A1170" s="116" t="str">
        <f t="shared" si="18"/>
        <v>1901020200150.75</v>
      </c>
      <c r="B1170" s="117">
        <v>190102020015</v>
      </c>
      <c r="C1170" s="118">
        <v>0.75</v>
      </c>
      <c r="D1170" s="119" t="s">
        <v>1719</v>
      </c>
    </row>
    <row r="1171" spans="1:4" x14ac:dyDescent="0.25">
      <c r="A1171" s="116" t="str">
        <f t="shared" si="18"/>
        <v>1901020200160.4</v>
      </c>
      <c r="B1171" s="117">
        <v>190102020016</v>
      </c>
      <c r="C1171" s="118">
        <v>0.4</v>
      </c>
      <c r="D1171" s="119" t="s">
        <v>719</v>
      </c>
    </row>
    <row r="1172" spans="1:4" x14ac:dyDescent="0.25">
      <c r="A1172" s="116" t="str">
        <f t="shared" si="18"/>
        <v>1901020200170.4</v>
      </c>
      <c r="B1172" s="117">
        <v>190102020017</v>
      </c>
      <c r="C1172" s="118">
        <v>0.4</v>
      </c>
      <c r="D1172" s="119" t="s">
        <v>1720</v>
      </c>
    </row>
    <row r="1173" spans="1:4" x14ac:dyDescent="0.25">
      <c r="A1173" s="116" t="str">
        <f t="shared" si="18"/>
        <v>1901020200180.4</v>
      </c>
      <c r="B1173" s="117">
        <v>190102020018</v>
      </c>
      <c r="C1173" s="118">
        <v>0.4</v>
      </c>
      <c r="D1173" s="119" t="s">
        <v>1721</v>
      </c>
    </row>
    <row r="1174" spans="1:4" x14ac:dyDescent="0.25">
      <c r="A1174" s="116" t="str">
        <f t="shared" si="18"/>
        <v>1901020200190.4</v>
      </c>
      <c r="B1174" s="117">
        <v>190102020019</v>
      </c>
      <c r="C1174" s="118">
        <v>0.4</v>
      </c>
      <c r="D1174" s="119" t="s">
        <v>1722</v>
      </c>
    </row>
    <row r="1175" spans="1:4" x14ac:dyDescent="0.25">
      <c r="A1175" s="116" t="str">
        <f t="shared" si="18"/>
        <v>1901020200200.4</v>
      </c>
      <c r="B1175" s="117">
        <v>190102020020</v>
      </c>
      <c r="C1175" s="118">
        <v>0.4</v>
      </c>
      <c r="D1175" s="119" t="s">
        <v>1723</v>
      </c>
    </row>
    <row r="1176" spans="1:4" x14ac:dyDescent="0.25">
      <c r="A1176" s="116" t="str">
        <f t="shared" si="18"/>
        <v>1901020200210.6</v>
      </c>
      <c r="B1176" s="117">
        <v>190102020021</v>
      </c>
      <c r="C1176" s="118">
        <v>0.6</v>
      </c>
      <c r="D1176" s="119" t="s">
        <v>643</v>
      </c>
    </row>
    <row r="1177" spans="1:4" x14ac:dyDescent="0.25">
      <c r="A1177" s="116" t="str">
        <f t="shared" si="18"/>
        <v>1901020200220.4</v>
      </c>
      <c r="B1177" s="117">
        <v>190102020022</v>
      </c>
      <c r="C1177" s="118">
        <v>0.4</v>
      </c>
      <c r="D1177" s="119" t="s">
        <v>1724</v>
      </c>
    </row>
    <row r="1178" spans="1:4" x14ac:dyDescent="0.25">
      <c r="A1178" s="116" t="str">
        <f t="shared" si="18"/>
        <v>1901020200230.4</v>
      </c>
      <c r="B1178" s="117">
        <v>190102020023</v>
      </c>
      <c r="C1178" s="118">
        <v>0.4</v>
      </c>
      <c r="D1178" s="119" t="s">
        <v>1725</v>
      </c>
    </row>
    <row r="1179" spans="1:4" x14ac:dyDescent="0.25">
      <c r="A1179" s="116" t="str">
        <f t="shared" si="18"/>
        <v>1901020200240.4</v>
      </c>
      <c r="B1179" s="117">
        <v>190102020024</v>
      </c>
      <c r="C1179" s="118">
        <v>0.4</v>
      </c>
      <c r="D1179" s="119" t="s">
        <v>1726</v>
      </c>
    </row>
    <row r="1180" spans="1:4" x14ac:dyDescent="0.25">
      <c r="A1180" s="116" t="str">
        <f t="shared" si="18"/>
        <v>1901020200250.4</v>
      </c>
      <c r="B1180" s="117">
        <v>190102020025</v>
      </c>
      <c r="C1180" s="118">
        <v>0.4</v>
      </c>
      <c r="D1180" s="119" t="s">
        <v>1727</v>
      </c>
    </row>
    <row r="1181" spans="1:4" x14ac:dyDescent="0.25">
      <c r="A1181" s="116" t="str">
        <f t="shared" si="18"/>
        <v>1901020200260.4</v>
      </c>
      <c r="B1181" s="117">
        <v>190102020026</v>
      </c>
      <c r="C1181" s="118">
        <v>0.4</v>
      </c>
      <c r="D1181" s="119" t="s">
        <v>1728</v>
      </c>
    </row>
    <row r="1182" spans="1:4" x14ac:dyDescent="0.25">
      <c r="A1182" s="116" t="str">
        <f t="shared" si="18"/>
        <v>1901020200270.4</v>
      </c>
      <c r="B1182" s="117">
        <v>190102020027</v>
      </c>
      <c r="C1182" s="118">
        <v>0.4</v>
      </c>
      <c r="D1182" s="119" t="s">
        <v>1729</v>
      </c>
    </row>
    <row r="1183" spans="1:4" x14ac:dyDescent="0.25">
      <c r="A1183" s="116" t="str">
        <f t="shared" si="18"/>
        <v>1901020200280.4</v>
      </c>
      <c r="B1183" s="117">
        <v>190102020028</v>
      </c>
      <c r="C1183" s="118">
        <v>0.4</v>
      </c>
      <c r="D1183" s="119" t="s">
        <v>1730</v>
      </c>
    </row>
    <row r="1184" spans="1:4" x14ac:dyDescent="0.25">
      <c r="A1184" s="116" t="str">
        <f t="shared" si="18"/>
        <v>1901020200290.4</v>
      </c>
      <c r="B1184" s="117">
        <v>190102020029</v>
      </c>
      <c r="C1184" s="118">
        <v>0.4</v>
      </c>
      <c r="D1184" s="119" t="s">
        <v>1731</v>
      </c>
    </row>
    <row r="1185" spans="1:4" x14ac:dyDescent="0.25">
      <c r="A1185" s="116" t="str">
        <f t="shared" si="18"/>
        <v>1901020200300.4</v>
      </c>
      <c r="B1185" s="117">
        <v>190102020030</v>
      </c>
      <c r="C1185" s="118">
        <v>0.4</v>
      </c>
      <c r="D1185" s="119" t="s">
        <v>657</v>
      </c>
    </row>
    <row r="1186" spans="1:4" x14ac:dyDescent="0.25">
      <c r="A1186" s="116" t="str">
        <f t="shared" si="18"/>
        <v>1901020200310.4</v>
      </c>
      <c r="B1186" s="117">
        <v>190102020031</v>
      </c>
      <c r="C1186" s="118">
        <v>0.4</v>
      </c>
      <c r="D1186" s="119" t="s">
        <v>1732</v>
      </c>
    </row>
    <row r="1187" spans="1:4" x14ac:dyDescent="0.25">
      <c r="A1187" s="116" t="str">
        <f t="shared" si="18"/>
        <v>1901020200320.4</v>
      </c>
      <c r="B1187" s="117">
        <v>190102020032</v>
      </c>
      <c r="C1187" s="118">
        <v>0.4</v>
      </c>
      <c r="D1187" s="119" t="s">
        <v>548</v>
      </c>
    </row>
    <row r="1188" spans="1:4" x14ac:dyDescent="0.25">
      <c r="A1188" s="116" t="str">
        <f t="shared" si="18"/>
        <v>1901020200330.4</v>
      </c>
      <c r="B1188" s="117">
        <v>190102020033</v>
      </c>
      <c r="C1188" s="118">
        <v>0.4</v>
      </c>
      <c r="D1188" s="119" t="s">
        <v>1733</v>
      </c>
    </row>
    <row r="1189" spans="1:4" x14ac:dyDescent="0.25">
      <c r="A1189" s="116" t="str">
        <f t="shared" si="18"/>
        <v>1901020200340.4</v>
      </c>
      <c r="B1189" s="117">
        <v>190102020034</v>
      </c>
      <c r="C1189" s="118">
        <v>0.4</v>
      </c>
      <c r="D1189" s="119" t="s">
        <v>1734</v>
      </c>
    </row>
    <row r="1190" spans="1:4" x14ac:dyDescent="0.25">
      <c r="A1190" s="116" t="str">
        <f t="shared" si="18"/>
        <v>1901020200350.4</v>
      </c>
      <c r="B1190" s="117">
        <v>190102020035</v>
      </c>
      <c r="C1190" s="118">
        <v>0.4</v>
      </c>
      <c r="D1190" s="119" t="s">
        <v>1735</v>
      </c>
    </row>
    <row r="1191" spans="1:4" x14ac:dyDescent="0.25">
      <c r="A1191" s="116" t="str">
        <f t="shared" si="18"/>
        <v>1901020200360.4</v>
      </c>
      <c r="B1191" s="117">
        <v>190102020036</v>
      </c>
      <c r="C1191" s="118">
        <v>0.4</v>
      </c>
      <c r="D1191" s="119" t="s">
        <v>681</v>
      </c>
    </row>
    <row r="1192" spans="1:4" x14ac:dyDescent="0.25">
      <c r="A1192" s="116" t="str">
        <f t="shared" si="18"/>
        <v>1901020200370.6</v>
      </c>
      <c r="B1192" s="117">
        <v>190102020037</v>
      </c>
      <c r="C1192" s="118">
        <f>40%+20%</f>
        <v>0.60000000000000009</v>
      </c>
      <c r="D1192" s="119" t="s">
        <v>1736</v>
      </c>
    </row>
    <row r="1193" spans="1:4" x14ac:dyDescent="0.25">
      <c r="A1193" s="116" t="str">
        <f t="shared" si="18"/>
        <v>1901020200380.5</v>
      </c>
      <c r="B1193" s="117">
        <v>190102020038</v>
      </c>
      <c r="C1193" s="118">
        <f>40%+10%</f>
        <v>0.5</v>
      </c>
      <c r="D1193" s="119" t="s">
        <v>684</v>
      </c>
    </row>
    <row r="1194" spans="1:4" x14ac:dyDescent="0.25">
      <c r="A1194" s="116" t="str">
        <f t="shared" si="18"/>
        <v>1901020200390.4</v>
      </c>
      <c r="B1194" s="117">
        <v>190102020039</v>
      </c>
      <c r="C1194" s="118">
        <v>0.4</v>
      </c>
      <c r="D1194" s="119" t="s">
        <v>1737</v>
      </c>
    </row>
    <row r="1195" spans="1:4" x14ac:dyDescent="0.25">
      <c r="A1195" s="116" t="str">
        <f t="shared" si="18"/>
        <v>1901020200400.4</v>
      </c>
      <c r="B1195" s="117">
        <v>190102020040</v>
      </c>
      <c r="C1195" s="118">
        <v>0.4</v>
      </c>
      <c r="D1195" s="119" t="s">
        <v>572</v>
      </c>
    </row>
    <row r="1196" spans="1:4" x14ac:dyDescent="0.25">
      <c r="A1196" s="116" t="str">
        <f t="shared" si="18"/>
        <v>1901020200410.4</v>
      </c>
      <c r="B1196" s="117">
        <v>190102020041</v>
      </c>
      <c r="C1196" s="118">
        <v>0.4</v>
      </c>
      <c r="D1196" s="119" t="s">
        <v>1738</v>
      </c>
    </row>
    <row r="1197" spans="1:4" x14ac:dyDescent="0.25">
      <c r="A1197" s="116" t="str">
        <f t="shared" si="18"/>
        <v>1901020200420.4</v>
      </c>
      <c r="B1197" s="117">
        <v>190102020042</v>
      </c>
      <c r="C1197" s="118">
        <v>0.4</v>
      </c>
      <c r="D1197" s="119" t="s">
        <v>1739</v>
      </c>
    </row>
    <row r="1198" spans="1:4" x14ac:dyDescent="0.25">
      <c r="A1198" s="116" t="str">
        <f t="shared" si="18"/>
        <v>1901020200430.4</v>
      </c>
      <c r="B1198" s="117">
        <v>190102020043</v>
      </c>
      <c r="C1198" s="120">
        <v>0.4</v>
      </c>
      <c r="D1198" s="119" t="s">
        <v>1740</v>
      </c>
    </row>
    <row r="1199" spans="1:4" x14ac:dyDescent="0.25">
      <c r="A1199" s="116" t="str">
        <f t="shared" si="18"/>
        <v>1901020201010.4</v>
      </c>
      <c r="B1199" s="117">
        <v>190102020101</v>
      </c>
      <c r="C1199" s="120">
        <v>0.4</v>
      </c>
      <c r="D1199" s="119" t="s">
        <v>1741</v>
      </c>
    </row>
    <row r="1200" spans="1:4" x14ac:dyDescent="0.25">
      <c r="A1200" s="116" t="str">
        <f t="shared" si="18"/>
        <v>1901020201020.5</v>
      </c>
      <c r="B1200" s="117">
        <v>190102020102</v>
      </c>
      <c r="C1200" s="120">
        <v>0.5</v>
      </c>
      <c r="D1200" s="119" t="s">
        <v>1742</v>
      </c>
    </row>
    <row r="1201" spans="1:4" x14ac:dyDescent="0.25">
      <c r="A1201" s="116" t="str">
        <f t="shared" si="18"/>
        <v>1901020205010.4</v>
      </c>
      <c r="B1201" s="117">
        <v>190102020501</v>
      </c>
      <c r="C1201" s="118">
        <v>0.4</v>
      </c>
      <c r="D1201" s="119" t="s">
        <v>1743</v>
      </c>
    </row>
    <row r="1202" spans="1:4" x14ac:dyDescent="0.25">
      <c r="A1202" s="116" t="str">
        <f t="shared" si="18"/>
        <v>1901020205020.5</v>
      </c>
      <c r="B1202" s="117">
        <v>190102020502</v>
      </c>
      <c r="C1202" s="118">
        <v>0.5</v>
      </c>
      <c r="D1202" s="119" t="s">
        <v>1744</v>
      </c>
    </row>
    <row r="1203" spans="1:4" x14ac:dyDescent="0.25">
      <c r="A1203" s="116" t="str">
        <f t="shared" si="18"/>
        <v>1901020205030.5</v>
      </c>
      <c r="B1203" s="117">
        <v>190102020503</v>
      </c>
      <c r="C1203" s="118">
        <v>0.5</v>
      </c>
      <c r="D1203" s="119" t="s">
        <v>683</v>
      </c>
    </row>
    <row r="1204" spans="1:4" x14ac:dyDescent="0.25">
      <c r="A1204" s="116" t="str">
        <f t="shared" si="18"/>
        <v>1901020205040.4</v>
      </c>
      <c r="B1204" s="117">
        <v>190102020504</v>
      </c>
      <c r="C1204" s="118">
        <v>0.4</v>
      </c>
      <c r="D1204" s="119" t="s">
        <v>1745</v>
      </c>
    </row>
    <row r="1205" spans="1:4" x14ac:dyDescent="0.25">
      <c r="A1205" s="116" t="str">
        <f t="shared" si="18"/>
        <v>1901020205050.5</v>
      </c>
      <c r="B1205" s="117">
        <v>190102020505</v>
      </c>
      <c r="C1205" s="118">
        <v>0.5</v>
      </c>
      <c r="D1205" s="119" t="s">
        <v>685</v>
      </c>
    </row>
    <row r="1206" spans="1:4" x14ac:dyDescent="0.25">
      <c r="A1206" s="116" t="str">
        <f t="shared" si="18"/>
        <v>1901020205060.5</v>
      </c>
      <c r="B1206" s="117">
        <v>190102020506</v>
      </c>
      <c r="C1206" s="118">
        <v>0.5</v>
      </c>
      <c r="D1206" s="119" t="s">
        <v>682</v>
      </c>
    </row>
    <row r="1207" spans="1:4" x14ac:dyDescent="0.25">
      <c r="A1207" s="116" t="str">
        <f t="shared" si="18"/>
        <v>1901020205070.5</v>
      </c>
      <c r="B1207" s="117">
        <v>190102020507</v>
      </c>
      <c r="C1207" s="118">
        <v>0.5</v>
      </c>
      <c r="D1207" s="119" t="s">
        <v>689</v>
      </c>
    </row>
    <row r="1208" spans="1:4" x14ac:dyDescent="0.25">
      <c r="A1208" s="116" t="str">
        <f t="shared" si="18"/>
        <v>1901020205080.5</v>
      </c>
      <c r="B1208" s="117">
        <v>190102020508</v>
      </c>
      <c r="C1208" s="118">
        <v>0.5</v>
      </c>
      <c r="D1208" s="119" t="s">
        <v>688</v>
      </c>
    </row>
    <row r="1209" spans="1:4" x14ac:dyDescent="0.25">
      <c r="A1209" s="116" t="str">
        <f t="shared" ref="A1209:A1272" si="19">CONCATENATE(B1209,C1209)</f>
        <v>1901020300010.4</v>
      </c>
      <c r="B1209" s="117">
        <v>190102030001</v>
      </c>
      <c r="C1209" s="118">
        <v>0.4</v>
      </c>
      <c r="D1209" s="119" t="s">
        <v>1746</v>
      </c>
    </row>
    <row r="1210" spans="1:4" x14ac:dyDescent="0.25">
      <c r="A1210" s="116" t="str">
        <f t="shared" si="19"/>
        <v>1901020300020.4</v>
      </c>
      <c r="B1210" s="117">
        <v>190102030002</v>
      </c>
      <c r="C1210" s="118">
        <v>0.4</v>
      </c>
      <c r="D1210" s="119" t="s">
        <v>1747</v>
      </c>
    </row>
    <row r="1211" spans="1:4" x14ac:dyDescent="0.25">
      <c r="A1211" s="116" t="str">
        <f t="shared" si="19"/>
        <v>1901020300030.4</v>
      </c>
      <c r="B1211" s="117">
        <v>190102030003</v>
      </c>
      <c r="C1211" s="118">
        <v>0.4</v>
      </c>
      <c r="D1211" s="119" t="s">
        <v>1748</v>
      </c>
    </row>
    <row r="1212" spans="1:4" x14ac:dyDescent="0.25">
      <c r="A1212" s="116" t="str">
        <f t="shared" si="19"/>
        <v>1901020300040.4</v>
      </c>
      <c r="B1212" s="117">
        <v>190102030004</v>
      </c>
      <c r="C1212" s="118">
        <v>0.4</v>
      </c>
      <c r="D1212" s="119" t="s">
        <v>1749</v>
      </c>
    </row>
    <row r="1213" spans="1:4" x14ac:dyDescent="0.25">
      <c r="A1213" s="116" t="str">
        <f t="shared" si="19"/>
        <v>1901020300050.5</v>
      </c>
      <c r="B1213" s="117">
        <v>190102030005</v>
      </c>
      <c r="C1213" s="120">
        <f t="shared" ref="C1213:C1222" si="20">40%+10%</f>
        <v>0.5</v>
      </c>
      <c r="D1213" s="119" t="s">
        <v>1750</v>
      </c>
    </row>
    <row r="1214" spans="1:4" x14ac:dyDescent="0.25">
      <c r="A1214" s="116" t="str">
        <f t="shared" si="19"/>
        <v>1901020300060.5</v>
      </c>
      <c r="B1214" s="117">
        <v>190102030006</v>
      </c>
      <c r="C1214" s="120">
        <f t="shared" si="20"/>
        <v>0.5</v>
      </c>
      <c r="D1214" s="119" t="s">
        <v>1751</v>
      </c>
    </row>
    <row r="1215" spans="1:4" x14ac:dyDescent="0.25">
      <c r="A1215" s="116" t="str">
        <f t="shared" si="19"/>
        <v>1901020300070.5</v>
      </c>
      <c r="B1215" s="117">
        <v>190102030007</v>
      </c>
      <c r="C1215" s="120">
        <f t="shared" si="20"/>
        <v>0.5</v>
      </c>
      <c r="D1215" s="119" t="s">
        <v>1752</v>
      </c>
    </row>
    <row r="1216" spans="1:4" x14ac:dyDescent="0.25">
      <c r="A1216" s="116" t="str">
        <f t="shared" si="19"/>
        <v>1901020300080.5</v>
      </c>
      <c r="B1216" s="117">
        <v>190102030008</v>
      </c>
      <c r="C1216" s="120">
        <f t="shared" si="20"/>
        <v>0.5</v>
      </c>
      <c r="D1216" s="119" t="s">
        <v>1753</v>
      </c>
    </row>
    <row r="1217" spans="1:4" x14ac:dyDescent="0.25">
      <c r="A1217" s="116" t="str">
        <f t="shared" si="19"/>
        <v>1901020300090.5</v>
      </c>
      <c r="B1217" s="117">
        <v>190102030009</v>
      </c>
      <c r="C1217" s="120">
        <f t="shared" si="20"/>
        <v>0.5</v>
      </c>
      <c r="D1217" s="119" t="s">
        <v>1754</v>
      </c>
    </row>
    <row r="1218" spans="1:4" x14ac:dyDescent="0.25">
      <c r="A1218" s="116" t="str">
        <f t="shared" si="19"/>
        <v>1901020300100.5</v>
      </c>
      <c r="B1218" s="117">
        <v>190102030010</v>
      </c>
      <c r="C1218" s="120">
        <f t="shared" si="20"/>
        <v>0.5</v>
      </c>
      <c r="D1218" s="119" t="s">
        <v>1755</v>
      </c>
    </row>
    <row r="1219" spans="1:4" x14ac:dyDescent="0.25">
      <c r="A1219" s="116" t="str">
        <f t="shared" si="19"/>
        <v>1901020300110.5</v>
      </c>
      <c r="B1219" s="117">
        <v>190102030011</v>
      </c>
      <c r="C1219" s="120">
        <f t="shared" si="20"/>
        <v>0.5</v>
      </c>
      <c r="D1219" s="119" t="s">
        <v>1756</v>
      </c>
    </row>
    <row r="1220" spans="1:4" x14ac:dyDescent="0.25">
      <c r="A1220" s="116" t="str">
        <f t="shared" si="19"/>
        <v>1901020300120.5</v>
      </c>
      <c r="B1220" s="117">
        <v>190102030012</v>
      </c>
      <c r="C1220" s="120">
        <f t="shared" si="20"/>
        <v>0.5</v>
      </c>
      <c r="D1220" s="119" t="s">
        <v>1757</v>
      </c>
    </row>
    <row r="1221" spans="1:4" x14ac:dyDescent="0.25">
      <c r="A1221" s="116" t="str">
        <f t="shared" si="19"/>
        <v>1901020300130.5</v>
      </c>
      <c r="B1221" s="117">
        <v>190102030013</v>
      </c>
      <c r="C1221" s="120">
        <f t="shared" si="20"/>
        <v>0.5</v>
      </c>
      <c r="D1221" s="119" t="s">
        <v>1758</v>
      </c>
    </row>
    <row r="1222" spans="1:4" x14ac:dyDescent="0.25">
      <c r="A1222" s="116" t="str">
        <f t="shared" si="19"/>
        <v>1901020300140.5</v>
      </c>
      <c r="B1222" s="117">
        <v>190102030014</v>
      </c>
      <c r="C1222" s="120">
        <f t="shared" si="20"/>
        <v>0.5</v>
      </c>
      <c r="D1222" s="119" t="s">
        <v>1759</v>
      </c>
    </row>
    <row r="1223" spans="1:4" x14ac:dyDescent="0.25">
      <c r="A1223" s="116" t="str">
        <f t="shared" si="19"/>
        <v>1901020300150.4</v>
      </c>
      <c r="B1223" s="117">
        <v>190102030015</v>
      </c>
      <c r="C1223" s="118">
        <v>0.4</v>
      </c>
      <c r="D1223" s="119" t="s">
        <v>652</v>
      </c>
    </row>
    <row r="1224" spans="1:4" x14ac:dyDescent="0.25">
      <c r="A1224" s="116" t="str">
        <f t="shared" si="19"/>
        <v>1901020300160.4</v>
      </c>
      <c r="B1224" s="117">
        <v>190102030016</v>
      </c>
      <c r="C1224" s="118">
        <v>0.4</v>
      </c>
      <c r="D1224" s="119" t="s">
        <v>1760</v>
      </c>
    </row>
    <row r="1225" spans="1:4" x14ac:dyDescent="0.25">
      <c r="A1225" s="116" t="str">
        <f t="shared" si="19"/>
        <v>1901020408010.4</v>
      </c>
      <c r="B1225" s="117">
        <v>190102040801</v>
      </c>
      <c r="C1225" s="118">
        <v>0.4</v>
      </c>
      <c r="D1225" s="119" t="s">
        <v>1761</v>
      </c>
    </row>
    <row r="1226" spans="1:4" x14ac:dyDescent="0.25">
      <c r="A1226" s="116" t="str">
        <f t="shared" si="19"/>
        <v>1901020408020.4</v>
      </c>
      <c r="B1226" s="117">
        <v>190102040802</v>
      </c>
      <c r="C1226" s="118">
        <v>0.4</v>
      </c>
      <c r="D1226" s="119" t="s">
        <v>1762</v>
      </c>
    </row>
    <row r="1227" spans="1:4" x14ac:dyDescent="0.25">
      <c r="A1227" s="116" t="str">
        <f t="shared" si="19"/>
        <v>1901020408030.6</v>
      </c>
      <c r="B1227" s="117">
        <v>190102040803</v>
      </c>
      <c r="C1227" s="118">
        <f>40%+20%</f>
        <v>0.60000000000000009</v>
      </c>
      <c r="D1227" s="119" t="s">
        <v>1763</v>
      </c>
    </row>
    <row r="1228" spans="1:4" x14ac:dyDescent="0.25">
      <c r="A1228" s="116" t="str">
        <f t="shared" si="19"/>
        <v>1901020408040.4</v>
      </c>
      <c r="B1228" s="117">
        <v>190102040804</v>
      </c>
      <c r="C1228" s="118">
        <v>0.4</v>
      </c>
      <c r="D1228" s="119" t="s">
        <v>1764</v>
      </c>
    </row>
    <row r="1229" spans="1:4" x14ac:dyDescent="0.25">
      <c r="A1229" s="116" t="str">
        <f t="shared" si="19"/>
        <v>1901020408050.4</v>
      </c>
      <c r="B1229" s="117">
        <v>190102040805</v>
      </c>
      <c r="C1229" s="118">
        <v>0.4</v>
      </c>
      <c r="D1229" s="119" t="s">
        <v>1765</v>
      </c>
    </row>
    <row r="1230" spans="1:4" x14ac:dyDescent="0.25">
      <c r="A1230" s="116" t="str">
        <f t="shared" si="19"/>
        <v>1901020408060.4</v>
      </c>
      <c r="B1230" s="117">
        <v>190102040806</v>
      </c>
      <c r="C1230" s="118">
        <v>0.4</v>
      </c>
      <c r="D1230" s="119" t="s">
        <v>1766</v>
      </c>
    </row>
    <row r="1231" spans="1:4" x14ac:dyDescent="0.25">
      <c r="A1231" s="116" t="str">
        <f t="shared" si="19"/>
        <v>1901020408070.4</v>
      </c>
      <c r="B1231" s="117">
        <v>190102040807</v>
      </c>
      <c r="C1231" s="120">
        <v>0.4</v>
      </c>
      <c r="D1231" s="119" t="s">
        <v>1767</v>
      </c>
    </row>
    <row r="1232" spans="1:4" x14ac:dyDescent="0.25">
      <c r="A1232" s="116" t="str">
        <f t="shared" si="19"/>
        <v>1901020408080.4</v>
      </c>
      <c r="B1232" s="117">
        <v>190102040808</v>
      </c>
      <c r="C1232" s="118">
        <v>0.4</v>
      </c>
      <c r="D1232" s="119" t="s">
        <v>1768</v>
      </c>
    </row>
    <row r="1233" spans="1:4" x14ac:dyDescent="0.25">
      <c r="A1233" s="116" t="str">
        <f t="shared" si="19"/>
        <v>1901020408090.4</v>
      </c>
      <c r="B1233" s="117">
        <v>190102040809</v>
      </c>
      <c r="C1233" s="118">
        <v>0.4</v>
      </c>
      <c r="D1233" s="119" t="s">
        <v>1769</v>
      </c>
    </row>
    <row r="1234" spans="1:4" x14ac:dyDescent="0.25">
      <c r="A1234" s="116" t="str">
        <f t="shared" si="19"/>
        <v>1901020408100.4</v>
      </c>
      <c r="B1234" s="117">
        <v>190102040810</v>
      </c>
      <c r="C1234" s="118">
        <v>0.4</v>
      </c>
      <c r="D1234" s="119" t="s">
        <v>1770</v>
      </c>
    </row>
    <row r="1235" spans="1:4" x14ac:dyDescent="0.25">
      <c r="A1235" s="116" t="str">
        <f t="shared" si="19"/>
        <v>1901020408110.4</v>
      </c>
      <c r="B1235" s="117">
        <v>190102040811</v>
      </c>
      <c r="C1235" s="118">
        <v>0.4</v>
      </c>
      <c r="D1235" s="119" t="s">
        <v>1771</v>
      </c>
    </row>
    <row r="1236" spans="1:4" x14ac:dyDescent="0.25">
      <c r="A1236" s="116" t="str">
        <f t="shared" si="19"/>
        <v>1901020408120.5</v>
      </c>
      <c r="B1236" s="117">
        <v>190102040812</v>
      </c>
      <c r="C1236" s="118">
        <v>0.5</v>
      </c>
      <c r="D1236" s="119" t="s">
        <v>712</v>
      </c>
    </row>
    <row r="1237" spans="1:4" x14ac:dyDescent="0.25">
      <c r="A1237" s="116" t="str">
        <f t="shared" si="19"/>
        <v>1901020408130.4</v>
      </c>
      <c r="B1237" s="117">
        <v>190102040813</v>
      </c>
      <c r="C1237" s="118">
        <v>0.4</v>
      </c>
      <c r="D1237" s="119" t="s">
        <v>1772</v>
      </c>
    </row>
    <row r="1238" spans="1:4" x14ac:dyDescent="0.25">
      <c r="A1238" s="116" t="str">
        <f t="shared" si="19"/>
        <v>1901030200010.4</v>
      </c>
      <c r="B1238" s="117">
        <v>190103020001</v>
      </c>
      <c r="C1238" s="118">
        <v>0.4</v>
      </c>
      <c r="D1238" s="119" t="s">
        <v>1773</v>
      </c>
    </row>
    <row r="1239" spans="1:4" x14ac:dyDescent="0.25">
      <c r="A1239" s="116" t="str">
        <f t="shared" si="19"/>
        <v>1901030200020.4</v>
      </c>
      <c r="B1239" s="117">
        <v>190103020002</v>
      </c>
      <c r="C1239" s="118">
        <v>0.4</v>
      </c>
      <c r="D1239" s="119" t="s">
        <v>1774</v>
      </c>
    </row>
    <row r="1240" spans="1:4" x14ac:dyDescent="0.25">
      <c r="A1240" s="116" t="str">
        <f t="shared" si="19"/>
        <v>1901030200030.4</v>
      </c>
      <c r="B1240" s="117">
        <v>190103020003</v>
      </c>
      <c r="C1240" s="118">
        <v>0.4</v>
      </c>
      <c r="D1240" s="119" t="s">
        <v>1775</v>
      </c>
    </row>
    <row r="1241" spans="1:4" x14ac:dyDescent="0.25">
      <c r="A1241" s="116" t="str">
        <f t="shared" si="19"/>
        <v>1901030200040.4</v>
      </c>
      <c r="B1241" s="117">
        <v>190103020004</v>
      </c>
      <c r="C1241" s="118">
        <v>0.4</v>
      </c>
      <c r="D1241" s="119" t="s">
        <v>1776</v>
      </c>
    </row>
    <row r="1242" spans="1:4" x14ac:dyDescent="0.25">
      <c r="A1242" s="116" t="str">
        <f t="shared" si="19"/>
        <v>1901030200050.4</v>
      </c>
      <c r="B1242" s="117">
        <v>190103020005</v>
      </c>
      <c r="C1242" s="118">
        <v>0.4</v>
      </c>
      <c r="D1242" s="119" t="s">
        <v>1777</v>
      </c>
    </row>
    <row r="1243" spans="1:4" x14ac:dyDescent="0.25">
      <c r="A1243" s="116" t="str">
        <f t="shared" si="19"/>
        <v>1901030200060.6</v>
      </c>
      <c r="B1243" s="117">
        <v>190103020006</v>
      </c>
      <c r="C1243" s="118">
        <f>40%+20%</f>
        <v>0.60000000000000009</v>
      </c>
      <c r="D1243" s="119" t="s">
        <v>1778</v>
      </c>
    </row>
    <row r="1244" spans="1:4" x14ac:dyDescent="0.25">
      <c r="A1244" s="116" t="str">
        <f t="shared" si="19"/>
        <v>1901030200070.4</v>
      </c>
      <c r="B1244" s="117">
        <v>190103020007</v>
      </c>
      <c r="C1244" s="118">
        <v>0.4</v>
      </c>
      <c r="D1244" s="119" t="s">
        <v>1779</v>
      </c>
    </row>
    <row r="1245" spans="1:4" x14ac:dyDescent="0.25">
      <c r="A1245" s="116" t="str">
        <f t="shared" si="19"/>
        <v>1901030200080.4</v>
      </c>
      <c r="B1245" s="117">
        <v>190103020008</v>
      </c>
      <c r="C1245" s="118">
        <v>0.4</v>
      </c>
      <c r="D1245" s="119" t="s">
        <v>1780</v>
      </c>
    </row>
    <row r="1246" spans="1:4" x14ac:dyDescent="0.25">
      <c r="A1246" s="116" t="str">
        <f t="shared" si="19"/>
        <v>1901030200090.4</v>
      </c>
      <c r="B1246" s="117">
        <v>190103020009</v>
      </c>
      <c r="C1246" s="118">
        <v>0.4</v>
      </c>
      <c r="D1246" s="119" t="s">
        <v>1781</v>
      </c>
    </row>
    <row r="1247" spans="1:4" x14ac:dyDescent="0.25">
      <c r="A1247" s="116" t="str">
        <f t="shared" si="19"/>
        <v>1901030200100.4</v>
      </c>
      <c r="B1247" s="117">
        <v>190103020010</v>
      </c>
      <c r="C1247" s="118">
        <v>0.4</v>
      </c>
      <c r="D1247" s="119" t="s">
        <v>1782</v>
      </c>
    </row>
    <row r="1248" spans="1:4" x14ac:dyDescent="0.25">
      <c r="A1248" s="116" t="str">
        <f t="shared" si="19"/>
        <v>1901030200110.5</v>
      </c>
      <c r="B1248" s="117">
        <v>190103020011</v>
      </c>
      <c r="C1248" s="118">
        <f>40%+10%</f>
        <v>0.5</v>
      </c>
      <c r="D1248" s="119" t="s">
        <v>1783</v>
      </c>
    </row>
    <row r="1249" spans="1:4" x14ac:dyDescent="0.25">
      <c r="A1249" s="116" t="str">
        <f t="shared" si="19"/>
        <v>1901030200120.4</v>
      </c>
      <c r="B1249" s="117">
        <v>190103020012</v>
      </c>
      <c r="C1249" s="118">
        <v>0.4</v>
      </c>
      <c r="D1249" s="119" t="s">
        <v>1784</v>
      </c>
    </row>
    <row r="1250" spans="1:4" x14ac:dyDescent="0.25">
      <c r="A1250" s="116" t="str">
        <f t="shared" si="19"/>
        <v>1901030200130.7</v>
      </c>
      <c r="B1250" s="117">
        <v>190103020013</v>
      </c>
      <c r="C1250" s="118">
        <f>40%+30%</f>
        <v>0.7</v>
      </c>
      <c r="D1250" s="119" t="s">
        <v>1785</v>
      </c>
    </row>
    <row r="1251" spans="1:4" x14ac:dyDescent="0.25">
      <c r="A1251" s="116" t="str">
        <f t="shared" si="19"/>
        <v>1901030200140.5</v>
      </c>
      <c r="B1251" s="117">
        <v>190103020014</v>
      </c>
      <c r="C1251" s="118">
        <v>0.5</v>
      </c>
      <c r="D1251" s="119" t="s">
        <v>1786</v>
      </c>
    </row>
    <row r="1252" spans="1:4" x14ac:dyDescent="0.25">
      <c r="A1252" s="116" t="str">
        <f t="shared" si="19"/>
        <v>1901030200150.6</v>
      </c>
      <c r="B1252" s="117">
        <v>190103020015</v>
      </c>
      <c r="C1252" s="118">
        <v>0.6</v>
      </c>
      <c r="D1252" s="119" t="s">
        <v>1787</v>
      </c>
    </row>
    <row r="1253" spans="1:4" x14ac:dyDescent="0.25">
      <c r="A1253" s="116" t="str">
        <f t="shared" si="19"/>
        <v>1901030200160.4</v>
      </c>
      <c r="B1253" s="117">
        <v>190103020016</v>
      </c>
      <c r="C1253" s="118">
        <v>0.4</v>
      </c>
      <c r="D1253" s="119" t="s">
        <v>1788</v>
      </c>
    </row>
    <row r="1254" spans="1:4" x14ac:dyDescent="0.25">
      <c r="A1254" s="116" t="str">
        <f t="shared" si="19"/>
        <v>1901030200170.4</v>
      </c>
      <c r="B1254" s="117">
        <v>190103020017</v>
      </c>
      <c r="C1254" s="118">
        <v>0.4</v>
      </c>
      <c r="D1254" s="119" t="s">
        <v>1789</v>
      </c>
    </row>
    <row r="1255" spans="1:4" x14ac:dyDescent="0.25">
      <c r="A1255" s="116" t="str">
        <f t="shared" si="19"/>
        <v>1901030200180.5</v>
      </c>
      <c r="B1255" s="117">
        <v>190103020018</v>
      </c>
      <c r="C1255" s="118">
        <f>40%+10%</f>
        <v>0.5</v>
      </c>
      <c r="D1255" s="119" t="s">
        <v>1790</v>
      </c>
    </row>
    <row r="1256" spans="1:4" x14ac:dyDescent="0.25">
      <c r="A1256" s="116" t="str">
        <f t="shared" si="19"/>
        <v>1901030200190.4</v>
      </c>
      <c r="B1256" s="117">
        <v>190103020019</v>
      </c>
      <c r="C1256" s="118">
        <v>0.4</v>
      </c>
      <c r="D1256" s="119" t="s">
        <v>1791</v>
      </c>
    </row>
    <row r="1257" spans="1:4" x14ac:dyDescent="0.25">
      <c r="A1257" s="116" t="str">
        <f t="shared" si="19"/>
        <v>1901030200200.4</v>
      </c>
      <c r="B1257" s="117">
        <v>190103020020</v>
      </c>
      <c r="C1257" s="118">
        <v>0.4</v>
      </c>
      <c r="D1257" s="119" t="s">
        <v>1792</v>
      </c>
    </row>
    <row r="1258" spans="1:4" x14ac:dyDescent="0.25">
      <c r="A1258" s="116" t="str">
        <f t="shared" si="19"/>
        <v>1901030200210.6</v>
      </c>
      <c r="B1258" s="117">
        <v>190103020021</v>
      </c>
      <c r="C1258" s="118">
        <f>40%+10%+10%</f>
        <v>0.6</v>
      </c>
      <c r="D1258" s="119" t="s">
        <v>1793</v>
      </c>
    </row>
    <row r="1259" spans="1:4" x14ac:dyDescent="0.25">
      <c r="A1259" s="116" t="str">
        <f t="shared" si="19"/>
        <v>1901030200220.4</v>
      </c>
      <c r="B1259" s="117">
        <v>190103020022</v>
      </c>
      <c r="C1259" s="118">
        <v>0.4</v>
      </c>
      <c r="D1259" s="119" t="s">
        <v>1794</v>
      </c>
    </row>
    <row r="1260" spans="1:4" x14ac:dyDescent="0.25">
      <c r="A1260" s="116" t="str">
        <f t="shared" si="19"/>
        <v>1901030200230.4</v>
      </c>
      <c r="B1260" s="117">
        <v>190103020023</v>
      </c>
      <c r="C1260" s="118">
        <v>0.4</v>
      </c>
      <c r="D1260" s="119" t="s">
        <v>940</v>
      </c>
    </row>
    <row r="1261" spans="1:4" x14ac:dyDescent="0.25">
      <c r="A1261" s="116" t="str">
        <f t="shared" si="19"/>
        <v>1901030200240.5</v>
      </c>
      <c r="B1261" s="117">
        <v>190103020024</v>
      </c>
      <c r="C1261" s="118">
        <f>40%+10%</f>
        <v>0.5</v>
      </c>
      <c r="D1261" s="119" t="s">
        <v>540</v>
      </c>
    </row>
    <row r="1262" spans="1:4" x14ac:dyDescent="0.25">
      <c r="A1262" s="116" t="str">
        <f t="shared" si="19"/>
        <v>1901030200250.4</v>
      </c>
      <c r="B1262" s="117">
        <v>190103020025</v>
      </c>
      <c r="C1262" s="118">
        <v>0.4</v>
      </c>
      <c r="D1262" s="119" t="s">
        <v>1795</v>
      </c>
    </row>
    <row r="1263" spans="1:4" x14ac:dyDescent="0.25">
      <c r="A1263" s="116" t="str">
        <f t="shared" si="19"/>
        <v>1901030200260.4</v>
      </c>
      <c r="B1263" s="117">
        <v>190103020026</v>
      </c>
      <c r="C1263" s="118">
        <v>0.4</v>
      </c>
      <c r="D1263" s="119" t="s">
        <v>1796</v>
      </c>
    </row>
    <row r="1264" spans="1:4" x14ac:dyDescent="0.25">
      <c r="A1264" s="116" t="str">
        <f t="shared" si="19"/>
        <v>1901030200270.4</v>
      </c>
      <c r="B1264" s="117">
        <v>190103020027</v>
      </c>
      <c r="C1264" s="118">
        <v>0.4</v>
      </c>
      <c r="D1264" s="119" t="s">
        <v>1797</v>
      </c>
    </row>
    <row r="1265" spans="1:4" x14ac:dyDescent="0.25">
      <c r="A1265" s="116" t="str">
        <f t="shared" si="19"/>
        <v>1901030200280.4</v>
      </c>
      <c r="B1265" s="117">
        <v>190103020028</v>
      </c>
      <c r="C1265" s="118">
        <v>0.4</v>
      </c>
      <c r="D1265" s="119" t="s">
        <v>1798</v>
      </c>
    </row>
    <row r="1266" spans="1:4" x14ac:dyDescent="0.25">
      <c r="A1266" s="116" t="str">
        <f t="shared" si="19"/>
        <v>1901030200290.4</v>
      </c>
      <c r="B1266" s="117">
        <v>190103020029</v>
      </c>
      <c r="C1266" s="118">
        <v>0.4</v>
      </c>
      <c r="D1266" s="119" t="s">
        <v>1799</v>
      </c>
    </row>
    <row r="1267" spans="1:4" x14ac:dyDescent="0.25">
      <c r="A1267" s="116" t="str">
        <f t="shared" si="19"/>
        <v>1901030200300.4</v>
      </c>
      <c r="B1267" s="117">
        <v>190103020030</v>
      </c>
      <c r="C1267" s="118">
        <v>0.4</v>
      </c>
      <c r="D1267" s="119" t="s">
        <v>1800</v>
      </c>
    </row>
    <row r="1268" spans="1:4" x14ac:dyDescent="0.25">
      <c r="A1268" s="116" t="str">
        <f t="shared" si="19"/>
        <v>1901030200310.4</v>
      </c>
      <c r="B1268" s="117">
        <v>190103020031</v>
      </c>
      <c r="C1268" s="118">
        <v>0.4</v>
      </c>
      <c r="D1268" s="119" t="s">
        <v>1801</v>
      </c>
    </row>
    <row r="1269" spans="1:4" x14ac:dyDescent="0.25">
      <c r="A1269" s="116" t="str">
        <f t="shared" si="19"/>
        <v>1901030200320.4</v>
      </c>
      <c r="B1269" s="117">
        <v>190103020032</v>
      </c>
      <c r="C1269" s="118">
        <v>0.4</v>
      </c>
      <c r="D1269" s="119" t="s">
        <v>1802</v>
      </c>
    </row>
    <row r="1270" spans="1:4" x14ac:dyDescent="0.25">
      <c r="A1270" s="116" t="str">
        <f t="shared" si="19"/>
        <v>1901030200330.4</v>
      </c>
      <c r="B1270" s="117">
        <v>190103020033</v>
      </c>
      <c r="C1270" s="118">
        <v>0.4</v>
      </c>
      <c r="D1270" s="119" t="s">
        <v>1803</v>
      </c>
    </row>
    <row r="1271" spans="1:4" x14ac:dyDescent="0.25">
      <c r="A1271" s="116" t="str">
        <f t="shared" si="19"/>
        <v>1901030200340.4</v>
      </c>
      <c r="B1271" s="117">
        <v>190103020034</v>
      </c>
      <c r="C1271" s="118">
        <v>0.4</v>
      </c>
      <c r="D1271" s="119" t="s">
        <v>1804</v>
      </c>
    </row>
    <row r="1272" spans="1:4" x14ac:dyDescent="0.25">
      <c r="A1272" s="116" t="str">
        <f t="shared" si="19"/>
        <v>1901030200350.4</v>
      </c>
      <c r="B1272" s="117">
        <v>190103020035</v>
      </c>
      <c r="C1272" s="118">
        <v>0.4</v>
      </c>
      <c r="D1272" s="119" t="s">
        <v>1805</v>
      </c>
    </row>
    <row r="1273" spans="1:4" x14ac:dyDescent="0.25">
      <c r="A1273" s="116" t="str">
        <f t="shared" ref="A1273:A1336" si="21">CONCATENATE(B1273,C1273)</f>
        <v>1901030200360.45</v>
      </c>
      <c r="B1273" s="117">
        <v>190103020036</v>
      </c>
      <c r="C1273" s="118">
        <f>40%+5%</f>
        <v>0.45</v>
      </c>
      <c r="D1273" s="119" t="s">
        <v>1806</v>
      </c>
    </row>
    <row r="1274" spans="1:4" x14ac:dyDescent="0.25">
      <c r="A1274" s="116" t="str">
        <f t="shared" si="21"/>
        <v>1901030200370.4</v>
      </c>
      <c r="B1274" s="117">
        <v>190103020037</v>
      </c>
      <c r="C1274" s="118">
        <v>0.4</v>
      </c>
      <c r="D1274" s="119" t="s">
        <v>1807</v>
      </c>
    </row>
    <row r="1275" spans="1:4" x14ac:dyDescent="0.25">
      <c r="A1275" s="116" t="str">
        <f t="shared" si="21"/>
        <v>1901030200380.4</v>
      </c>
      <c r="B1275" s="117">
        <v>190103020038</v>
      </c>
      <c r="C1275" s="118">
        <v>0.4</v>
      </c>
      <c r="D1275" s="119" t="s">
        <v>1808</v>
      </c>
    </row>
    <row r="1276" spans="1:4" x14ac:dyDescent="0.25">
      <c r="A1276" s="116" t="str">
        <f t="shared" si="21"/>
        <v>1901030200390.4</v>
      </c>
      <c r="B1276" s="117">
        <v>190103020039</v>
      </c>
      <c r="C1276" s="118">
        <v>0.4</v>
      </c>
      <c r="D1276" s="119" t="s">
        <v>1809</v>
      </c>
    </row>
    <row r="1277" spans="1:4" x14ac:dyDescent="0.25">
      <c r="A1277" s="116" t="str">
        <f t="shared" si="21"/>
        <v>1901030200400.4</v>
      </c>
      <c r="B1277" s="117">
        <v>190103020040</v>
      </c>
      <c r="C1277" s="118">
        <v>0.4</v>
      </c>
      <c r="D1277" s="119" t="s">
        <v>1108</v>
      </c>
    </row>
    <row r="1278" spans="1:4" x14ac:dyDescent="0.25">
      <c r="A1278" s="116" t="str">
        <f t="shared" si="21"/>
        <v>1901030200410.5</v>
      </c>
      <c r="B1278" s="117">
        <v>190103020041</v>
      </c>
      <c r="C1278" s="118">
        <f>40%+10%</f>
        <v>0.5</v>
      </c>
      <c r="D1278" s="119" t="s">
        <v>1810</v>
      </c>
    </row>
    <row r="1279" spans="1:4" x14ac:dyDescent="0.25">
      <c r="A1279" s="116" t="str">
        <f t="shared" si="21"/>
        <v>1901030200420.6</v>
      </c>
      <c r="B1279" s="117">
        <v>190103020042</v>
      </c>
      <c r="C1279" s="118">
        <v>0.6</v>
      </c>
      <c r="D1279" s="119" t="s">
        <v>1811</v>
      </c>
    </row>
    <row r="1280" spans="1:4" x14ac:dyDescent="0.25">
      <c r="A1280" s="116" t="str">
        <f t="shared" si="21"/>
        <v>1901030200430.4</v>
      </c>
      <c r="B1280" s="117">
        <v>190103020043</v>
      </c>
      <c r="C1280" s="118">
        <v>0.4</v>
      </c>
      <c r="D1280" s="119" t="s">
        <v>1812</v>
      </c>
    </row>
    <row r="1281" spans="1:4" x14ac:dyDescent="0.25">
      <c r="A1281" s="116" t="str">
        <f t="shared" si="21"/>
        <v>1901030200440.5</v>
      </c>
      <c r="B1281" s="117">
        <v>190103020044</v>
      </c>
      <c r="C1281" s="118">
        <v>0.5</v>
      </c>
      <c r="D1281" s="119" t="s">
        <v>1799</v>
      </c>
    </row>
    <row r="1282" spans="1:4" x14ac:dyDescent="0.25">
      <c r="A1282" s="116" t="str">
        <f t="shared" si="21"/>
        <v>1901030200450.4</v>
      </c>
      <c r="B1282" s="117">
        <v>190103020045</v>
      </c>
      <c r="C1282" s="118">
        <v>0.4</v>
      </c>
      <c r="D1282" s="119" t="s">
        <v>1813</v>
      </c>
    </row>
    <row r="1283" spans="1:4" x14ac:dyDescent="0.25">
      <c r="A1283" s="116" t="str">
        <f t="shared" si="21"/>
        <v>1901030200460.4</v>
      </c>
      <c r="B1283" s="117">
        <v>190103020046</v>
      </c>
      <c r="C1283" s="118">
        <v>0.4</v>
      </c>
      <c r="D1283" s="119" t="s">
        <v>1814</v>
      </c>
    </row>
    <row r="1284" spans="1:4" x14ac:dyDescent="0.25">
      <c r="A1284" s="116" t="str">
        <f t="shared" si="21"/>
        <v>1901030200470.4</v>
      </c>
      <c r="B1284" s="117">
        <v>190103020047</v>
      </c>
      <c r="C1284" s="118">
        <v>0.4</v>
      </c>
      <c r="D1284" s="119" t="s">
        <v>1815</v>
      </c>
    </row>
    <row r="1285" spans="1:4" x14ac:dyDescent="0.25">
      <c r="A1285" s="116" t="str">
        <f t="shared" si="21"/>
        <v>1901030200480.4</v>
      </c>
      <c r="B1285" s="117">
        <v>190103020048</v>
      </c>
      <c r="C1285" s="118">
        <v>0.4</v>
      </c>
      <c r="D1285" s="119" t="s">
        <v>1816</v>
      </c>
    </row>
    <row r="1286" spans="1:4" x14ac:dyDescent="0.25">
      <c r="A1286" s="116" t="str">
        <f t="shared" si="21"/>
        <v>1901030200490.5</v>
      </c>
      <c r="B1286" s="117">
        <v>190103020049</v>
      </c>
      <c r="C1286" s="118">
        <v>0.5</v>
      </c>
      <c r="D1286" s="119" t="s">
        <v>1817</v>
      </c>
    </row>
    <row r="1287" spans="1:4" x14ac:dyDescent="0.25">
      <c r="A1287" s="116" t="str">
        <f t="shared" si="21"/>
        <v>1901030200500.4</v>
      </c>
      <c r="B1287" s="117">
        <v>190103020050</v>
      </c>
      <c r="C1287" s="118">
        <v>0.4</v>
      </c>
      <c r="D1287" s="119" t="s">
        <v>1818</v>
      </c>
    </row>
    <row r="1288" spans="1:4" x14ac:dyDescent="0.25">
      <c r="A1288" s="116" t="str">
        <f t="shared" si="21"/>
        <v>1901030200510.4</v>
      </c>
      <c r="B1288" s="117">
        <v>190103020051</v>
      </c>
      <c r="C1288" s="118">
        <v>0.4</v>
      </c>
      <c r="D1288" s="119" t="s">
        <v>1819</v>
      </c>
    </row>
    <row r="1289" spans="1:4" x14ac:dyDescent="0.25">
      <c r="A1289" s="116" t="str">
        <f t="shared" si="21"/>
        <v>1901030200520.5</v>
      </c>
      <c r="B1289" s="117">
        <v>190103020052</v>
      </c>
      <c r="C1289" s="118">
        <v>0.5</v>
      </c>
      <c r="D1289" s="119" t="s">
        <v>1820</v>
      </c>
    </row>
    <row r="1290" spans="1:4" x14ac:dyDescent="0.25">
      <c r="A1290" s="116" t="str">
        <f t="shared" si="21"/>
        <v>1901030200530.4</v>
      </c>
      <c r="B1290" s="117">
        <v>190103020053</v>
      </c>
      <c r="C1290" s="118">
        <v>0.4</v>
      </c>
      <c r="D1290" s="119" t="s">
        <v>1821</v>
      </c>
    </row>
    <row r="1291" spans="1:4" x14ac:dyDescent="0.25">
      <c r="A1291" s="116" t="str">
        <f t="shared" si="21"/>
        <v>1901030200540.5</v>
      </c>
      <c r="B1291" s="117">
        <v>190103020054</v>
      </c>
      <c r="C1291" s="118">
        <f>40%+10%</f>
        <v>0.5</v>
      </c>
      <c r="D1291" s="119" t="s">
        <v>1822</v>
      </c>
    </row>
    <row r="1292" spans="1:4" x14ac:dyDescent="0.25">
      <c r="A1292" s="116" t="str">
        <f t="shared" si="21"/>
        <v>1901030200550.5</v>
      </c>
      <c r="B1292" s="117">
        <v>190103020055</v>
      </c>
      <c r="C1292" s="118">
        <v>0.5</v>
      </c>
      <c r="D1292" s="119" t="s">
        <v>1823</v>
      </c>
    </row>
    <row r="1293" spans="1:4" x14ac:dyDescent="0.25">
      <c r="A1293" s="116" t="str">
        <f t="shared" si="21"/>
        <v>1901030200560.4</v>
      </c>
      <c r="B1293" s="117">
        <v>190103020056</v>
      </c>
      <c r="C1293" s="118">
        <v>0.4</v>
      </c>
      <c r="D1293" s="119" t="s">
        <v>1824</v>
      </c>
    </row>
    <row r="1294" spans="1:4" x14ac:dyDescent="0.25">
      <c r="A1294" s="116" t="str">
        <f t="shared" si="21"/>
        <v>1901030200570.4</v>
      </c>
      <c r="B1294" s="117">
        <v>190103020057</v>
      </c>
      <c r="C1294" s="118">
        <v>0.4</v>
      </c>
      <c r="D1294" s="119" t="s">
        <v>1825</v>
      </c>
    </row>
    <row r="1295" spans="1:4" x14ac:dyDescent="0.25">
      <c r="A1295" s="116" t="str">
        <f t="shared" si="21"/>
        <v>1901030200580.4</v>
      </c>
      <c r="B1295" s="117">
        <v>190103020058</v>
      </c>
      <c r="C1295" s="118">
        <v>0.4</v>
      </c>
      <c r="D1295" s="119" t="s">
        <v>1826</v>
      </c>
    </row>
    <row r="1296" spans="1:4" x14ac:dyDescent="0.25">
      <c r="A1296" s="116" t="str">
        <f t="shared" si="21"/>
        <v>1901030200590.5</v>
      </c>
      <c r="B1296" s="117">
        <v>190103020059</v>
      </c>
      <c r="C1296" s="118">
        <v>0.5</v>
      </c>
      <c r="D1296" s="119" t="s">
        <v>1827</v>
      </c>
    </row>
    <row r="1297" spans="1:4" x14ac:dyDescent="0.25">
      <c r="A1297" s="116" t="str">
        <f t="shared" si="21"/>
        <v>1901030200600.5</v>
      </c>
      <c r="B1297" s="117">
        <v>190103020060</v>
      </c>
      <c r="C1297" s="118">
        <f>40%+10%</f>
        <v>0.5</v>
      </c>
      <c r="D1297" s="119" t="s">
        <v>1828</v>
      </c>
    </row>
    <row r="1298" spans="1:4" x14ac:dyDescent="0.25">
      <c r="A1298" s="116" t="str">
        <f t="shared" si="21"/>
        <v>1901030200610.6</v>
      </c>
      <c r="B1298" s="117">
        <v>190103020061</v>
      </c>
      <c r="C1298" s="118">
        <f>40%+20%</f>
        <v>0.60000000000000009</v>
      </c>
      <c r="D1298" s="119" t="s">
        <v>1829</v>
      </c>
    </row>
    <row r="1299" spans="1:4" x14ac:dyDescent="0.25">
      <c r="A1299" s="116" t="str">
        <f t="shared" si="21"/>
        <v>1901030200620.5</v>
      </c>
      <c r="B1299" s="117">
        <v>190103020062</v>
      </c>
      <c r="C1299" s="118">
        <v>0.5</v>
      </c>
      <c r="D1299" s="119" t="s">
        <v>1830</v>
      </c>
    </row>
    <row r="1300" spans="1:4" x14ac:dyDescent="0.25">
      <c r="A1300" s="116" t="str">
        <f t="shared" si="21"/>
        <v>1901030200630.4</v>
      </c>
      <c r="B1300" s="117">
        <v>190103020063</v>
      </c>
      <c r="C1300" s="118">
        <v>0.4</v>
      </c>
      <c r="D1300" s="119" t="s">
        <v>552</v>
      </c>
    </row>
    <row r="1301" spans="1:4" x14ac:dyDescent="0.25">
      <c r="A1301" s="116" t="str">
        <f t="shared" si="21"/>
        <v>1901030200640.4</v>
      </c>
      <c r="B1301" s="117">
        <v>190103020064</v>
      </c>
      <c r="C1301" s="118">
        <v>0.4</v>
      </c>
      <c r="D1301" s="119" t="s">
        <v>1831</v>
      </c>
    </row>
    <row r="1302" spans="1:4" x14ac:dyDescent="0.25">
      <c r="A1302" s="116" t="str">
        <f t="shared" si="21"/>
        <v>1901030200650.8</v>
      </c>
      <c r="B1302" s="117">
        <v>190103020065</v>
      </c>
      <c r="C1302" s="118">
        <f>40%+40%</f>
        <v>0.8</v>
      </c>
      <c r="D1302" s="119" t="s">
        <v>1832</v>
      </c>
    </row>
    <row r="1303" spans="1:4" x14ac:dyDescent="0.25">
      <c r="A1303" s="116" t="str">
        <f t="shared" si="21"/>
        <v>1901030200660.4</v>
      </c>
      <c r="B1303" s="117">
        <v>190103020066</v>
      </c>
      <c r="C1303" s="118">
        <v>0.4</v>
      </c>
      <c r="D1303" s="119" t="s">
        <v>1833</v>
      </c>
    </row>
    <row r="1304" spans="1:4" x14ac:dyDescent="0.25">
      <c r="A1304" s="116" t="str">
        <f t="shared" si="21"/>
        <v>1901030200670.6</v>
      </c>
      <c r="B1304" s="117">
        <v>190103020067</v>
      </c>
      <c r="C1304" s="118">
        <f>40%+20%</f>
        <v>0.60000000000000009</v>
      </c>
      <c r="D1304" s="119" t="s">
        <v>1834</v>
      </c>
    </row>
    <row r="1305" spans="1:4" x14ac:dyDescent="0.25">
      <c r="A1305" s="116" t="str">
        <f t="shared" si="21"/>
        <v>1901030200680.4</v>
      </c>
      <c r="B1305" s="117">
        <v>190103020068</v>
      </c>
      <c r="C1305" s="118">
        <v>0.4</v>
      </c>
      <c r="D1305" s="119" t="s">
        <v>1835</v>
      </c>
    </row>
    <row r="1306" spans="1:4" x14ac:dyDescent="0.25">
      <c r="A1306" s="116" t="str">
        <f t="shared" si="21"/>
        <v>1901030200690.4</v>
      </c>
      <c r="B1306" s="117">
        <v>190103020069</v>
      </c>
      <c r="C1306" s="118">
        <v>0.4</v>
      </c>
      <c r="D1306" s="119" t="s">
        <v>1836</v>
      </c>
    </row>
    <row r="1307" spans="1:4" x14ac:dyDescent="0.25">
      <c r="A1307" s="116" t="str">
        <f t="shared" si="21"/>
        <v>1901030200700.5</v>
      </c>
      <c r="B1307" s="117">
        <v>190103020070</v>
      </c>
      <c r="C1307" s="120">
        <f>40%+10%</f>
        <v>0.5</v>
      </c>
      <c r="D1307" s="119" t="s">
        <v>1837</v>
      </c>
    </row>
    <row r="1308" spans="1:4" x14ac:dyDescent="0.25">
      <c r="A1308" s="116" t="str">
        <f t="shared" si="21"/>
        <v>1901030200710.4</v>
      </c>
      <c r="B1308" s="117">
        <v>190103020071</v>
      </c>
      <c r="C1308" s="120">
        <v>0.4</v>
      </c>
      <c r="D1308" s="119" t="s">
        <v>1838</v>
      </c>
    </row>
    <row r="1309" spans="1:4" x14ac:dyDescent="0.25">
      <c r="A1309" s="116" t="str">
        <f t="shared" si="21"/>
        <v>1902030200010.4</v>
      </c>
      <c r="B1309" s="117">
        <v>190203020001</v>
      </c>
      <c r="C1309" s="120">
        <v>0.4</v>
      </c>
      <c r="D1309" s="119" t="s">
        <v>1839</v>
      </c>
    </row>
    <row r="1310" spans="1:4" x14ac:dyDescent="0.25">
      <c r="A1310" s="116" t="str">
        <f t="shared" si="21"/>
        <v>1902030200020.5</v>
      </c>
      <c r="B1310" s="117">
        <v>190203020002</v>
      </c>
      <c r="C1310" s="120">
        <v>0.5</v>
      </c>
      <c r="D1310" s="119" t="s">
        <v>1840</v>
      </c>
    </row>
    <row r="1311" spans="1:4" x14ac:dyDescent="0.25">
      <c r="A1311" s="116" t="str">
        <f t="shared" si="21"/>
        <v>1902010101010.5</v>
      </c>
      <c r="B1311" s="117">
        <v>190201010101</v>
      </c>
      <c r="C1311" s="120">
        <v>0.5</v>
      </c>
      <c r="D1311" s="119" t="s">
        <v>1841</v>
      </c>
    </row>
    <row r="1312" spans="1:4" x14ac:dyDescent="0.25">
      <c r="A1312" s="116" t="str">
        <f t="shared" si="21"/>
        <v>1902010101020.4</v>
      </c>
      <c r="B1312" s="117">
        <v>190201010102</v>
      </c>
      <c r="C1312" s="120">
        <v>0.4</v>
      </c>
      <c r="D1312" s="119" t="s">
        <v>1842</v>
      </c>
    </row>
    <row r="1313" spans="1:4" x14ac:dyDescent="0.25">
      <c r="A1313" s="116" t="str">
        <f t="shared" si="21"/>
        <v>1902010101030.3</v>
      </c>
      <c r="B1313" s="117">
        <v>190201010103</v>
      </c>
      <c r="C1313" s="120">
        <v>0.3</v>
      </c>
      <c r="D1313" s="119" t="s">
        <v>1843</v>
      </c>
    </row>
    <row r="1314" spans="1:4" x14ac:dyDescent="0.25">
      <c r="A1314" s="116" t="str">
        <f t="shared" si="21"/>
        <v>1902020201010.3</v>
      </c>
      <c r="B1314" s="117">
        <v>190202020101</v>
      </c>
      <c r="C1314" s="120">
        <v>0.3</v>
      </c>
      <c r="D1314" s="119" t="s">
        <v>1844</v>
      </c>
    </row>
    <row r="1315" spans="1:4" x14ac:dyDescent="0.25">
      <c r="A1315" s="116" t="str">
        <f t="shared" si="21"/>
        <v>1902010100010.6</v>
      </c>
      <c r="B1315" s="117">
        <v>190201010001</v>
      </c>
      <c r="C1315" s="120">
        <v>0.6</v>
      </c>
      <c r="D1315" s="119" t="s">
        <v>1845</v>
      </c>
    </row>
    <row r="1316" spans="1:4" x14ac:dyDescent="0.25">
      <c r="A1316" s="116" t="str">
        <f t="shared" si="21"/>
        <v>1902020200010.85</v>
      </c>
      <c r="B1316" s="117">
        <v>190202020001</v>
      </c>
      <c r="C1316" s="120">
        <v>0.85</v>
      </c>
      <c r="D1316" s="119" t="s">
        <v>1846</v>
      </c>
    </row>
    <row r="1317" spans="1:4" x14ac:dyDescent="0.25">
      <c r="A1317" s="116" t="str">
        <f t="shared" si="21"/>
        <v>1902020100010.3</v>
      </c>
      <c r="B1317" s="117">
        <v>190202010001</v>
      </c>
      <c r="C1317" s="120">
        <v>0.3</v>
      </c>
      <c r="D1317" s="119" t="s">
        <v>1847</v>
      </c>
    </row>
    <row r="1318" spans="1:4" x14ac:dyDescent="0.25">
      <c r="A1318" s="116" t="str">
        <f t="shared" si="21"/>
        <v>1902020300010.3</v>
      </c>
      <c r="B1318" s="117">
        <v>190202030001</v>
      </c>
      <c r="C1318" s="120">
        <v>0.3</v>
      </c>
      <c r="D1318" s="119" t="s">
        <v>1848</v>
      </c>
    </row>
    <row r="1319" spans="1:4" x14ac:dyDescent="0.25">
      <c r="A1319" s="116" t="str">
        <f t="shared" si="21"/>
        <v>1902020300020.3</v>
      </c>
      <c r="B1319" s="117">
        <v>190202030002</v>
      </c>
      <c r="C1319" s="120">
        <v>0.3</v>
      </c>
      <c r="D1319" s="119" t="s">
        <v>1849</v>
      </c>
    </row>
    <row r="1320" spans="1:4" x14ac:dyDescent="0.25">
      <c r="A1320" s="116" t="str">
        <f t="shared" si="21"/>
        <v>1902010108010.3</v>
      </c>
      <c r="B1320" s="117">
        <v>190201010801</v>
      </c>
      <c r="C1320" s="120">
        <v>0.3</v>
      </c>
      <c r="D1320" s="119" t="s">
        <v>639</v>
      </c>
    </row>
    <row r="1321" spans="1:4" x14ac:dyDescent="0.25">
      <c r="A1321" s="116" t="str">
        <f t="shared" si="21"/>
        <v>1902010107010.4</v>
      </c>
      <c r="B1321" s="117">
        <v>190201010701</v>
      </c>
      <c r="C1321" s="120">
        <f>30%+10%</f>
        <v>0.4</v>
      </c>
      <c r="D1321" s="119" t="s">
        <v>1850</v>
      </c>
    </row>
    <row r="1322" spans="1:4" x14ac:dyDescent="0.25">
      <c r="A1322" s="116" t="str">
        <f t="shared" si="21"/>
        <v>1902020201020.4</v>
      </c>
      <c r="B1322" s="117">
        <v>190202020102</v>
      </c>
      <c r="C1322" s="120">
        <v>0.4</v>
      </c>
      <c r="D1322" s="119" t="s">
        <v>1851</v>
      </c>
    </row>
    <row r="1323" spans="1:4" x14ac:dyDescent="0.25">
      <c r="A1323" s="116" t="str">
        <f t="shared" si="21"/>
        <v>1902020408010.3</v>
      </c>
      <c r="B1323" s="117">
        <v>190202040801</v>
      </c>
      <c r="C1323" s="120">
        <v>0.3</v>
      </c>
      <c r="D1323" s="119" t="s">
        <v>1852</v>
      </c>
    </row>
    <row r="1324" spans="1:4" x14ac:dyDescent="0.25">
      <c r="A1324" s="116" t="str">
        <f t="shared" si="21"/>
        <v>1902020408020.3</v>
      </c>
      <c r="B1324" s="117">
        <v>190202040802</v>
      </c>
      <c r="C1324" s="120">
        <v>0.3</v>
      </c>
      <c r="D1324" s="119" t="s">
        <v>1853</v>
      </c>
    </row>
    <row r="1325" spans="1:4" x14ac:dyDescent="0.25">
      <c r="A1325" s="116" t="str">
        <f t="shared" si="21"/>
        <v>1902010108020.5</v>
      </c>
      <c r="B1325" s="117">
        <v>190201010802</v>
      </c>
      <c r="C1325" s="120">
        <v>0.5</v>
      </c>
      <c r="D1325" s="119" t="s">
        <v>651</v>
      </c>
    </row>
    <row r="1326" spans="1:4" x14ac:dyDescent="0.25">
      <c r="A1326" s="116" t="str">
        <f t="shared" si="21"/>
        <v>1902010108030.5</v>
      </c>
      <c r="B1326" s="117">
        <v>190201010803</v>
      </c>
      <c r="C1326" s="120">
        <v>0.5</v>
      </c>
      <c r="D1326" s="119" t="s">
        <v>655</v>
      </c>
    </row>
    <row r="1327" spans="1:4" x14ac:dyDescent="0.25">
      <c r="A1327" s="116" t="str">
        <f t="shared" si="21"/>
        <v>1902010108040.5</v>
      </c>
      <c r="B1327" s="117">
        <v>190201010804</v>
      </c>
      <c r="C1327" s="120">
        <v>0.5</v>
      </c>
      <c r="D1327" s="119" t="s">
        <v>668</v>
      </c>
    </row>
    <row r="1328" spans="1:4" x14ac:dyDescent="0.25">
      <c r="A1328" s="116" t="str">
        <f t="shared" si="21"/>
        <v>1902010108050.5</v>
      </c>
      <c r="B1328" s="117">
        <v>190201010805</v>
      </c>
      <c r="C1328" s="120">
        <v>0.5</v>
      </c>
      <c r="D1328" s="119" t="s">
        <v>1854</v>
      </c>
    </row>
    <row r="1329" spans="1:4" x14ac:dyDescent="0.25">
      <c r="A1329" s="116" t="str">
        <f t="shared" si="21"/>
        <v>1902020200020.3</v>
      </c>
      <c r="B1329" s="117">
        <v>190202020002</v>
      </c>
      <c r="C1329" s="120">
        <v>0.3</v>
      </c>
      <c r="D1329" s="119" t="s">
        <v>702</v>
      </c>
    </row>
    <row r="1330" spans="1:4" x14ac:dyDescent="0.25">
      <c r="A1330" s="116" t="str">
        <f t="shared" si="21"/>
        <v>1902010108060.5</v>
      </c>
      <c r="B1330" s="117">
        <v>190201010806</v>
      </c>
      <c r="C1330" s="120">
        <v>0.5</v>
      </c>
      <c r="D1330" s="119" t="s">
        <v>617</v>
      </c>
    </row>
    <row r="1331" spans="1:4" x14ac:dyDescent="0.25">
      <c r="A1331" s="116" t="str">
        <f t="shared" si="21"/>
        <v>1902030201010.65</v>
      </c>
      <c r="B1331" s="117">
        <v>190203020101</v>
      </c>
      <c r="C1331" s="120">
        <f>60%+5%</f>
        <v>0.65</v>
      </c>
      <c r="D1331" s="119" t="s">
        <v>1855</v>
      </c>
    </row>
    <row r="1332" spans="1:4" x14ac:dyDescent="0.25">
      <c r="A1332" s="116" t="str">
        <f t="shared" si="21"/>
        <v>1902010108070.5</v>
      </c>
      <c r="B1332" s="117">
        <v>190201010807</v>
      </c>
      <c r="C1332" s="120">
        <v>0.5</v>
      </c>
      <c r="D1332" s="119" t="s">
        <v>648</v>
      </c>
    </row>
    <row r="1333" spans="1:4" x14ac:dyDescent="0.25">
      <c r="A1333" s="116" t="str">
        <f t="shared" si="21"/>
        <v>1902010108080.4</v>
      </c>
      <c r="B1333" s="117">
        <v>190201010808</v>
      </c>
      <c r="C1333" s="120">
        <v>0.4</v>
      </c>
      <c r="D1333" s="119" t="s">
        <v>1856</v>
      </c>
    </row>
    <row r="1334" spans="1:4" x14ac:dyDescent="0.25">
      <c r="A1334" s="116" t="str">
        <f t="shared" si="21"/>
        <v>1902010107020.3</v>
      </c>
      <c r="B1334" s="117">
        <v>190201010702</v>
      </c>
      <c r="C1334" s="120">
        <v>0.3</v>
      </c>
      <c r="D1334" s="119" t="s">
        <v>1857</v>
      </c>
    </row>
    <row r="1335" spans="1:4" x14ac:dyDescent="0.25">
      <c r="A1335" s="116" t="str">
        <f t="shared" si="21"/>
        <v>1902020408030.3</v>
      </c>
      <c r="B1335" s="117">
        <v>190202040803</v>
      </c>
      <c r="C1335" s="120">
        <v>0.3</v>
      </c>
      <c r="D1335" s="119" t="s">
        <v>1858</v>
      </c>
    </row>
    <row r="1336" spans="1:4" x14ac:dyDescent="0.25">
      <c r="A1336" s="116" t="str">
        <f t="shared" si="21"/>
        <v>1902010101040.3</v>
      </c>
      <c r="B1336" s="117">
        <v>190201010104</v>
      </c>
      <c r="C1336" s="120">
        <v>0.3</v>
      </c>
      <c r="D1336" s="119" t="s">
        <v>713</v>
      </c>
    </row>
    <row r="1337" spans="1:4" x14ac:dyDescent="0.25">
      <c r="A1337" s="116" t="str">
        <f t="shared" ref="A1337:A1400" si="22">CONCATENATE(B1337,C1337)</f>
        <v>1902010101050.3</v>
      </c>
      <c r="B1337" s="117">
        <v>190201010105</v>
      </c>
      <c r="C1337" s="120">
        <v>0.3</v>
      </c>
      <c r="D1337" s="119" t="s">
        <v>1859</v>
      </c>
    </row>
    <row r="1338" spans="1:4" x14ac:dyDescent="0.25">
      <c r="A1338" s="116" t="str">
        <f t="shared" si="22"/>
        <v>1902010108090.3</v>
      </c>
      <c r="B1338" s="117">
        <v>190201010809</v>
      </c>
      <c r="C1338" s="120">
        <v>0.3</v>
      </c>
      <c r="D1338" s="119" t="s">
        <v>1860</v>
      </c>
    </row>
    <row r="1339" spans="1:4" x14ac:dyDescent="0.25">
      <c r="A1339" s="116" t="str">
        <f t="shared" si="22"/>
        <v>1902030200030.4</v>
      </c>
      <c r="B1339" s="117">
        <v>190203020003</v>
      </c>
      <c r="C1339" s="120">
        <v>0.4</v>
      </c>
      <c r="D1339" s="119" t="s">
        <v>1861</v>
      </c>
    </row>
    <row r="1340" spans="1:4" x14ac:dyDescent="0.25">
      <c r="A1340" s="116" t="str">
        <f t="shared" si="22"/>
        <v>1902010108100.5</v>
      </c>
      <c r="B1340" s="117">
        <v>190201010810</v>
      </c>
      <c r="C1340" s="120">
        <v>0.5</v>
      </c>
      <c r="D1340" s="119" t="s">
        <v>656</v>
      </c>
    </row>
    <row r="1341" spans="1:4" x14ac:dyDescent="0.25">
      <c r="A1341" s="116" t="str">
        <f t="shared" si="22"/>
        <v>1902010108110.5</v>
      </c>
      <c r="B1341" s="117">
        <v>190201010811</v>
      </c>
      <c r="C1341" s="120">
        <v>0.5</v>
      </c>
      <c r="D1341" s="119" t="s">
        <v>1862</v>
      </c>
    </row>
    <row r="1342" spans="1:4" x14ac:dyDescent="0.25">
      <c r="A1342" s="116" t="str">
        <f t="shared" si="22"/>
        <v>1902010100020.3</v>
      </c>
      <c r="B1342" s="117">
        <v>190201010002</v>
      </c>
      <c r="C1342" s="120">
        <v>0.3</v>
      </c>
      <c r="D1342" s="119" t="s">
        <v>1863</v>
      </c>
    </row>
    <row r="1343" spans="1:4" x14ac:dyDescent="0.25">
      <c r="A1343" s="116" t="str">
        <f t="shared" si="22"/>
        <v>1902010101060.45</v>
      </c>
      <c r="B1343" s="117">
        <v>190201010106</v>
      </c>
      <c r="C1343" s="120">
        <f>40%+5%</f>
        <v>0.45</v>
      </c>
      <c r="D1343" s="119" t="s">
        <v>1864</v>
      </c>
    </row>
    <row r="1344" spans="1:4" x14ac:dyDescent="0.25">
      <c r="A1344" s="116" t="str">
        <f t="shared" si="22"/>
        <v>1902030200040.6</v>
      </c>
      <c r="B1344" s="117">
        <v>190203020004</v>
      </c>
      <c r="C1344" s="120">
        <v>0.6</v>
      </c>
      <c r="D1344" s="119" t="s">
        <v>1865</v>
      </c>
    </row>
    <row r="1345" spans="1:4" x14ac:dyDescent="0.25">
      <c r="A1345" s="116" t="str">
        <f t="shared" si="22"/>
        <v>1902010108120.3</v>
      </c>
      <c r="B1345" s="117">
        <v>190201010812</v>
      </c>
      <c r="C1345" s="120">
        <v>0.3</v>
      </c>
      <c r="D1345" s="119" t="s">
        <v>1866</v>
      </c>
    </row>
    <row r="1346" spans="1:4" x14ac:dyDescent="0.25">
      <c r="A1346" s="116" t="str">
        <f t="shared" si="22"/>
        <v>1902020100020.3</v>
      </c>
      <c r="B1346" s="117">
        <v>190202010002</v>
      </c>
      <c r="C1346" s="120">
        <v>0.3</v>
      </c>
      <c r="D1346" s="119" t="s">
        <v>1867</v>
      </c>
    </row>
    <row r="1347" spans="1:4" x14ac:dyDescent="0.25">
      <c r="A1347" s="116" t="str">
        <f t="shared" si="22"/>
        <v>1902010108130.5</v>
      </c>
      <c r="B1347" s="117">
        <v>190201010813</v>
      </c>
      <c r="C1347" s="120">
        <v>0.5</v>
      </c>
      <c r="D1347" s="119" t="s">
        <v>654</v>
      </c>
    </row>
    <row r="1348" spans="1:4" x14ac:dyDescent="0.25">
      <c r="A1348" s="116" t="str">
        <f t="shared" si="22"/>
        <v>1902030201020.6</v>
      </c>
      <c r="B1348" s="117">
        <v>190203020102</v>
      </c>
      <c r="C1348" s="118">
        <v>0.6</v>
      </c>
      <c r="D1348" s="119" t="s">
        <v>1868</v>
      </c>
    </row>
    <row r="1349" spans="1:4" x14ac:dyDescent="0.25">
      <c r="A1349" s="116" t="str">
        <f t="shared" si="22"/>
        <v>1902020205010.3</v>
      </c>
      <c r="B1349" s="117">
        <v>190202020501</v>
      </c>
      <c r="C1349" s="118">
        <v>0.3</v>
      </c>
      <c r="D1349" s="119" t="s">
        <v>1869</v>
      </c>
    </row>
    <row r="1350" spans="1:4" x14ac:dyDescent="0.25">
      <c r="A1350" s="116" t="str">
        <f t="shared" si="22"/>
        <v>1902010105010.3</v>
      </c>
      <c r="B1350" s="117">
        <v>190201010501</v>
      </c>
      <c r="C1350" s="118">
        <v>0.3</v>
      </c>
      <c r="D1350" s="119" t="s">
        <v>1870</v>
      </c>
    </row>
    <row r="1351" spans="1:4" x14ac:dyDescent="0.25">
      <c r="A1351" s="116" t="str">
        <f t="shared" si="22"/>
        <v>1902020205020.45</v>
      </c>
      <c r="B1351" s="117">
        <v>190202020502</v>
      </c>
      <c r="C1351" s="118">
        <v>0.45</v>
      </c>
      <c r="D1351" s="119" t="s">
        <v>725</v>
      </c>
    </row>
    <row r="1352" spans="1:4" x14ac:dyDescent="0.25">
      <c r="A1352" s="116" t="str">
        <f t="shared" si="22"/>
        <v>1902020205030.45</v>
      </c>
      <c r="B1352" s="117">
        <v>190202020503</v>
      </c>
      <c r="C1352" s="118">
        <v>0.45</v>
      </c>
      <c r="D1352" s="119" t="s">
        <v>723</v>
      </c>
    </row>
    <row r="1353" spans="1:4" x14ac:dyDescent="0.25">
      <c r="A1353" s="116" t="str">
        <f t="shared" si="22"/>
        <v>1902020100030.85</v>
      </c>
      <c r="B1353" s="117">
        <v>190202010003</v>
      </c>
      <c r="C1353" s="118">
        <f>70%+15%</f>
        <v>0.85</v>
      </c>
      <c r="D1353" s="119" t="s">
        <v>1871</v>
      </c>
    </row>
    <row r="1354" spans="1:4" x14ac:dyDescent="0.25">
      <c r="A1354" s="116" t="str">
        <f t="shared" si="22"/>
        <v>1902010100030.5</v>
      </c>
      <c r="B1354" s="117">
        <v>190201010003</v>
      </c>
      <c r="C1354" s="118">
        <f>30%+20%</f>
        <v>0.5</v>
      </c>
      <c r="D1354" s="119" t="s">
        <v>1872</v>
      </c>
    </row>
    <row r="1355" spans="1:4" x14ac:dyDescent="0.25">
      <c r="A1355" s="116" t="str">
        <f t="shared" si="22"/>
        <v>1902020205040.45</v>
      </c>
      <c r="B1355" s="117">
        <v>190202020504</v>
      </c>
      <c r="C1355" s="118">
        <v>0.45</v>
      </c>
      <c r="D1355" s="119" t="s">
        <v>710</v>
      </c>
    </row>
    <row r="1356" spans="1:4" x14ac:dyDescent="0.25">
      <c r="A1356" s="116" t="str">
        <f t="shared" si="22"/>
        <v>1902010101070.3</v>
      </c>
      <c r="B1356" s="117">
        <v>190201010107</v>
      </c>
      <c r="C1356" s="120">
        <v>0.3</v>
      </c>
      <c r="D1356" s="119" t="s">
        <v>1873</v>
      </c>
    </row>
    <row r="1357" spans="1:4" x14ac:dyDescent="0.25">
      <c r="A1357" s="116" t="str">
        <f t="shared" si="22"/>
        <v>1902020100040.3</v>
      </c>
      <c r="B1357" s="117">
        <v>190202010004</v>
      </c>
      <c r="C1357" s="120">
        <v>0.3</v>
      </c>
      <c r="D1357" s="119" t="s">
        <v>1874</v>
      </c>
    </row>
    <row r="1358" spans="1:4" x14ac:dyDescent="0.25">
      <c r="A1358" s="116" t="str">
        <f t="shared" si="22"/>
        <v>1902020200030.3</v>
      </c>
      <c r="B1358" s="117">
        <v>190202020003</v>
      </c>
      <c r="C1358" s="120">
        <v>0.3</v>
      </c>
      <c r="D1358" s="119" t="s">
        <v>1875</v>
      </c>
    </row>
    <row r="1359" spans="1:4" x14ac:dyDescent="0.25">
      <c r="A1359" s="116" t="str">
        <f t="shared" si="22"/>
        <v>1902010101080.4</v>
      </c>
      <c r="B1359" s="117">
        <v>190201010108</v>
      </c>
      <c r="C1359" s="120">
        <v>0.4</v>
      </c>
      <c r="D1359" s="119" t="s">
        <v>1876</v>
      </c>
    </row>
    <row r="1360" spans="1:4" x14ac:dyDescent="0.25">
      <c r="A1360" s="116" t="str">
        <f t="shared" si="22"/>
        <v>1902020100050.3</v>
      </c>
      <c r="B1360" s="117">
        <v>190202010005</v>
      </c>
      <c r="C1360" s="120">
        <v>0.3</v>
      </c>
      <c r="D1360" s="119" t="s">
        <v>1877</v>
      </c>
    </row>
    <row r="1361" spans="1:4" x14ac:dyDescent="0.25">
      <c r="A1361" s="116" t="str">
        <f t="shared" si="22"/>
        <v>1902020100060.6</v>
      </c>
      <c r="B1361" s="117">
        <v>190202010006</v>
      </c>
      <c r="C1361" s="120">
        <v>0.6</v>
      </c>
      <c r="D1361" s="119" t="s">
        <v>1878</v>
      </c>
    </row>
    <row r="1362" spans="1:4" x14ac:dyDescent="0.25">
      <c r="A1362" s="116" t="str">
        <f t="shared" si="22"/>
        <v>1902020105010.45</v>
      </c>
      <c r="B1362" s="117">
        <v>190202010501</v>
      </c>
      <c r="C1362" s="120">
        <f>40%+5%</f>
        <v>0.45</v>
      </c>
      <c r="D1362" s="119" t="s">
        <v>579</v>
      </c>
    </row>
    <row r="1363" spans="1:4" x14ac:dyDescent="0.25">
      <c r="A1363" s="116" t="str">
        <f t="shared" si="22"/>
        <v>1902020105020.5</v>
      </c>
      <c r="B1363" s="117">
        <v>190202010502</v>
      </c>
      <c r="C1363" s="120">
        <f>40%+10%</f>
        <v>0.5</v>
      </c>
      <c r="D1363" s="119" t="s">
        <v>1879</v>
      </c>
    </row>
    <row r="1364" spans="1:4" x14ac:dyDescent="0.25">
      <c r="A1364" s="116" t="str">
        <f t="shared" si="22"/>
        <v>1902010108150.5</v>
      </c>
      <c r="B1364" s="117">
        <v>190201010815</v>
      </c>
      <c r="C1364" s="120">
        <v>0.5</v>
      </c>
      <c r="D1364" s="119" t="s">
        <v>693</v>
      </c>
    </row>
    <row r="1365" spans="1:4" x14ac:dyDescent="0.25">
      <c r="A1365" s="116" t="str">
        <f t="shared" si="22"/>
        <v>1902010108160.5</v>
      </c>
      <c r="B1365" s="117">
        <v>190201010816</v>
      </c>
      <c r="C1365" s="120">
        <v>0.5</v>
      </c>
      <c r="D1365" s="119" t="s">
        <v>694</v>
      </c>
    </row>
    <row r="1366" spans="1:4" x14ac:dyDescent="0.25">
      <c r="A1366" s="116" t="str">
        <f t="shared" si="22"/>
        <v>1902010108170.5</v>
      </c>
      <c r="B1366" s="117">
        <v>190201010817</v>
      </c>
      <c r="C1366" s="120">
        <v>0.5</v>
      </c>
      <c r="D1366" s="119" t="s">
        <v>611</v>
      </c>
    </row>
    <row r="1367" spans="1:4" x14ac:dyDescent="0.25">
      <c r="A1367" s="116" t="str">
        <f t="shared" si="22"/>
        <v>1902010100040.5</v>
      </c>
      <c r="B1367" s="117">
        <v>190201010004</v>
      </c>
      <c r="C1367" s="120">
        <v>0.5</v>
      </c>
      <c r="D1367" s="119" t="s">
        <v>1880</v>
      </c>
    </row>
    <row r="1368" spans="1:4" x14ac:dyDescent="0.25">
      <c r="A1368" s="116" t="str">
        <f t="shared" si="22"/>
        <v>1902010108180.5</v>
      </c>
      <c r="B1368" s="117">
        <v>190201010818</v>
      </c>
      <c r="C1368" s="120">
        <v>0.5</v>
      </c>
      <c r="D1368" s="119" t="s">
        <v>667</v>
      </c>
    </row>
    <row r="1369" spans="1:4" x14ac:dyDescent="0.25">
      <c r="A1369" s="116" t="str">
        <f t="shared" si="22"/>
        <v>1902020205050.3</v>
      </c>
      <c r="B1369" s="117">
        <v>190202020505</v>
      </c>
      <c r="C1369" s="120">
        <v>0.3</v>
      </c>
      <c r="D1369" s="119" t="s">
        <v>1881</v>
      </c>
    </row>
    <row r="1370" spans="1:4" x14ac:dyDescent="0.25">
      <c r="A1370" s="116" t="str">
        <f t="shared" si="22"/>
        <v>1902020300030.3</v>
      </c>
      <c r="B1370" s="117">
        <v>190202030003</v>
      </c>
      <c r="C1370" s="120">
        <v>0.3</v>
      </c>
      <c r="D1370" s="119" t="s">
        <v>1882</v>
      </c>
    </row>
    <row r="1371" spans="1:4" x14ac:dyDescent="0.25">
      <c r="A1371" s="116" t="str">
        <f t="shared" si="22"/>
        <v>1902020105030.45</v>
      </c>
      <c r="B1371" s="117">
        <v>190202010503</v>
      </c>
      <c r="C1371" s="120">
        <f>40%+5%</f>
        <v>0.45</v>
      </c>
      <c r="D1371" s="119" t="s">
        <v>636</v>
      </c>
    </row>
    <row r="1372" spans="1:4" x14ac:dyDescent="0.25">
      <c r="A1372" s="116" t="str">
        <f t="shared" si="22"/>
        <v>1902020105040.4</v>
      </c>
      <c r="B1372" s="117">
        <v>190202010504</v>
      </c>
      <c r="C1372" s="120">
        <v>0.4</v>
      </c>
      <c r="D1372" s="119" t="s">
        <v>1883</v>
      </c>
    </row>
    <row r="1373" spans="1:4" x14ac:dyDescent="0.25">
      <c r="A1373" s="116" t="str">
        <f t="shared" si="22"/>
        <v>1902020300040.3</v>
      </c>
      <c r="B1373" s="117">
        <v>190202030004</v>
      </c>
      <c r="C1373" s="120">
        <v>0.3</v>
      </c>
      <c r="D1373" s="119" t="s">
        <v>1884</v>
      </c>
    </row>
    <row r="1374" spans="1:4" x14ac:dyDescent="0.25">
      <c r="A1374" s="116" t="str">
        <f t="shared" si="22"/>
        <v>1902010108140.5</v>
      </c>
      <c r="B1374" s="117">
        <v>190201010814</v>
      </c>
      <c r="C1374" s="120">
        <v>0.5</v>
      </c>
      <c r="D1374" s="119" t="s">
        <v>1885</v>
      </c>
    </row>
    <row r="1375" spans="1:4" x14ac:dyDescent="0.25">
      <c r="A1375" s="116" t="str">
        <f t="shared" si="22"/>
        <v>1902010108190.5</v>
      </c>
      <c r="B1375" s="117">
        <v>190201010819</v>
      </c>
      <c r="C1375" s="120">
        <v>0.5</v>
      </c>
      <c r="D1375" s="119" t="s">
        <v>767</v>
      </c>
    </row>
    <row r="1376" spans="1:4" x14ac:dyDescent="0.25">
      <c r="A1376" s="116" t="str">
        <f t="shared" si="22"/>
        <v>1902010108200.4</v>
      </c>
      <c r="B1376" s="117">
        <v>190201010820</v>
      </c>
      <c r="C1376" s="120">
        <f>30%+10%</f>
        <v>0.4</v>
      </c>
      <c r="D1376" s="119" t="s">
        <v>1886</v>
      </c>
    </row>
    <row r="1377" spans="1:4" x14ac:dyDescent="0.25">
      <c r="A1377" s="116" t="str">
        <f t="shared" si="22"/>
        <v>1902010108210.5</v>
      </c>
      <c r="B1377" s="117">
        <v>190201010821</v>
      </c>
      <c r="C1377" s="120">
        <v>0.5</v>
      </c>
      <c r="D1377" s="119" t="s">
        <v>733</v>
      </c>
    </row>
    <row r="1378" spans="1:4" x14ac:dyDescent="0.25">
      <c r="A1378" s="116" t="str">
        <f t="shared" si="22"/>
        <v>1902010108220.5</v>
      </c>
      <c r="B1378" s="117">
        <v>190201010822</v>
      </c>
      <c r="C1378" s="120">
        <v>0.5</v>
      </c>
      <c r="D1378" s="119" t="s">
        <v>699</v>
      </c>
    </row>
    <row r="1379" spans="1:4" x14ac:dyDescent="0.25">
      <c r="A1379" s="116" t="str">
        <f t="shared" si="22"/>
        <v>1902020205060.45</v>
      </c>
      <c r="B1379" s="117">
        <v>190202020506</v>
      </c>
      <c r="C1379" s="120">
        <v>0.45</v>
      </c>
      <c r="D1379" s="119" t="s">
        <v>687</v>
      </c>
    </row>
    <row r="1380" spans="1:4" x14ac:dyDescent="0.25">
      <c r="A1380" s="116" t="str">
        <f t="shared" si="22"/>
        <v>1902020205070.45</v>
      </c>
      <c r="B1380" s="117">
        <v>190202020507</v>
      </c>
      <c r="C1380" s="120">
        <v>0.45</v>
      </c>
      <c r="D1380" s="119" t="s">
        <v>1887</v>
      </c>
    </row>
    <row r="1381" spans="1:4" x14ac:dyDescent="0.25">
      <c r="A1381" s="116" t="str">
        <f t="shared" si="22"/>
        <v>1902020100070.45</v>
      </c>
      <c r="B1381" s="117">
        <v>190202010007</v>
      </c>
      <c r="C1381" s="120">
        <f>30%+15%</f>
        <v>0.44999999999999996</v>
      </c>
      <c r="D1381" s="119" t="s">
        <v>1888</v>
      </c>
    </row>
    <row r="1382" spans="1:4" x14ac:dyDescent="0.25">
      <c r="A1382" s="116" t="str">
        <f t="shared" si="22"/>
        <v>1902020205080.5</v>
      </c>
      <c r="B1382" s="117">
        <v>190202020508</v>
      </c>
      <c r="C1382" s="118">
        <f>30%+20%</f>
        <v>0.5</v>
      </c>
      <c r="D1382" s="119" t="s">
        <v>718</v>
      </c>
    </row>
    <row r="1383" spans="1:4" x14ac:dyDescent="0.25">
      <c r="A1383" s="116" t="str">
        <f t="shared" si="22"/>
        <v>1902030200050.3</v>
      </c>
      <c r="B1383" s="117">
        <v>190203020005</v>
      </c>
      <c r="C1383" s="118">
        <v>0.3</v>
      </c>
      <c r="D1383" s="119" t="s">
        <v>763</v>
      </c>
    </row>
    <row r="1384" spans="1:4" x14ac:dyDescent="0.25">
      <c r="A1384" s="116" t="str">
        <f t="shared" si="22"/>
        <v>1902010107030.3</v>
      </c>
      <c r="B1384" s="117">
        <v>190201010703</v>
      </c>
      <c r="C1384" s="118">
        <v>0.3</v>
      </c>
      <c r="D1384" s="119" t="s">
        <v>1889</v>
      </c>
    </row>
    <row r="1385" spans="1:4" x14ac:dyDescent="0.25">
      <c r="A1385" s="116" t="str">
        <f t="shared" si="22"/>
        <v>1902020300060.5</v>
      </c>
      <c r="B1385" s="117">
        <v>190202030006</v>
      </c>
      <c r="C1385" s="118">
        <f>50%</f>
        <v>0.5</v>
      </c>
      <c r="D1385" s="119" t="s">
        <v>1890</v>
      </c>
    </row>
    <row r="1386" spans="1:4" x14ac:dyDescent="0.25">
      <c r="A1386" s="116" t="str">
        <f t="shared" si="22"/>
        <v>1902020300050.4</v>
      </c>
      <c r="B1386" s="117">
        <v>190202030005</v>
      </c>
      <c r="C1386" s="118">
        <v>0.4</v>
      </c>
      <c r="D1386" s="119" t="s">
        <v>1891</v>
      </c>
    </row>
    <row r="1387" spans="1:4" x14ac:dyDescent="0.25">
      <c r="A1387" s="116" t="str">
        <f t="shared" si="22"/>
        <v>1902010101110.3</v>
      </c>
      <c r="B1387" s="117">
        <v>190201010111</v>
      </c>
      <c r="C1387" s="118">
        <v>0.3</v>
      </c>
      <c r="D1387" s="119" t="s">
        <v>1892</v>
      </c>
    </row>
    <row r="1388" spans="1:4" x14ac:dyDescent="0.25">
      <c r="A1388" s="116" t="str">
        <f t="shared" si="22"/>
        <v>1902020408040.3</v>
      </c>
      <c r="B1388" s="117">
        <v>190202040804</v>
      </c>
      <c r="C1388" s="118">
        <v>0.3</v>
      </c>
      <c r="D1388" s="119" t="s">
        <v>1893</v>
      </c>
    </row>
    <row r="1389" spans="1:4" x14ac:dyDescent="0.25">
      <c r="A1389" s="116" t="str">
        <f t="shared" si="22"/>
        <v>1902010105020.4</v>
      </c>
      <c r="B1389" s="117">
        <v>190201010502</v>
      </c>
      <c r="C1389" s="118">
        <f>30%+10%</f>
        <v>0.4</v>
      </c>
      <c r="D1389" s="119" t="s">
        <v>1894</v>
      </c>
    </row>
    <row r="1390" spans="1:4" x14ac:dyDescent="0.25">
      <c r="A1390" s="116" t="str">
        <f t="shared" si="22"/>
        <v>1903010108020.5</v>
      </c>
      <c r="B1390" s="117">
        <v>190301010802</v>
      </c>
      <c r="C1390" s="120">
        <f>40%+5%+5%</f>
        <v>0.5</v>
      </c>
      <c r="D1390" s="119" t="s">
        <v>1895</v>
      </c>
    </row>
    <row r="1391" spans="1:4" x14ac:dyDescent="0.25">
      <c r="A1391" s="116" t="str">
        <f t="shared" si="22"/>
        <v>1903010105010.5</v>
      </c>
      <c r="B1391" s="117">
        <v>190301010501</v>
      </c>
      <c r="C1391" s="120">
        <f>30%+10%+10%</f>
        <v>0.5</v>
      </c>
      <c r="D1391" s="119" t="s">
        <v>1896</v>
      </c>
    </row>
    <row r="1392" spans="1:4" x14ac:dyDescent="0.25">
      <c r="A1392" s="116" t="str">
        <f t="shared" si="22"/>
        <v>1903020105010.4</v>
      </c>
      <c r="B1392" s="117">
        <v>190302010501</v>
      </c>
      <c r="C1392" s="120">
        <v>0.4</v>
      </c>
      <c r="D1392" s="119" t="s">
        <v>1897</v>
      </c>
    </row>
    <row r="1393" spans="1:4" x14ac:dyDescent="0.25">
      <c r="A1393" s="116" t="str">
        <f t="shared" si="22"/>
        <v>1903010107010.3</v>
      </c>
      <c r="B1393" s="117">
        <v>190301010701</v>
      </c>
      <c r="C1393" s="120">
        <v>0.3</v>
      </c>
      <c r="D1393" s="119" t="s">
        <v>1898</v>
      </c>
    </row>
    <row r="1394" spans="1:4" x14ac:dyDescent="0.25">
      <c r="A1394" s="116" t="str">
        <f t="shared" si="22"/>
        <v>1903020100010.75</v>
      </c>
      <c r="B1394" s="117">
        <v>190302010001</v>
      </c>
      <c r="C1394" s="120">
        <f>60%+15%</f>
        <v>0.75</v>
      </c>
      <c r="D1394" s="119" t="s">
        <v>1899</v>
      </c>
    </row>
    <row r="1395" spans="1:4" x14ac:dyDescent="0.25">
      <c r="A1395" s="116" t="str">
        <f t="shared" si="22"/>
        <v>1903020200010.5</v>
      </c>
      <c r="B1395" s="117">
        <v>190302020001</v>
      </c>
      <c r="C1395" s="120">
        <v>0.5</v>
      </c>
      <c r="D1395" s="119" t="s">
        <v>1900</v>
      </c>
    </row>
    <row r="1396" spans="1:4" x14ac:dyDescent="0.25">
      <c r="A1396" s="116" t="str">
        <f t="shared" si="22"/>
        <v>1903020200020.3</v>
      </c>
      <c r="B1396" s="117">
        <v>190302020002</v>
      </c>
      <c r="C1396" s="120">
        <v>0.3</v>
      </c>
      <c r="D1396" s="119" t="s">
        <v>1901</v>
      </c>
    </row>
    <row r="1397" spans="1:4" x14ac:dyDescent="0.25">
      <c r="A1397" s="116" t="str">
        <f t="shared" si="22"/>
        <v>1903010108010.5</v>
      </c>
      <c r="B1397" s="117">
        <v>190301010801</v>
      </c>
      <c r="C1397" s="120">
        <v>0.5</v>
      </c>
      <c r="D1397" s="119" t="s">
        <v>698</v>
      </c>
    </row>
    <row r="1398" spans="1:4" x14ac:dyDescent="0.25">
      <c r="A1398" s="116" t="str">
        <f t="shared" si="22"/>
        <v>1903020100020.3</v>
      </c>
      <c r="B1398" s="117">
        <v>190302010002</v>
      </c>
      <c r="C1398" s="120">
        <v>0.3</v>
      </c>
      <c r="D1398" s="119" t="s">
        <v>1902</v>
      </c>
    </row>
    <row r="1399" spans="1:4" x14ac:dyDescent="0.25">
      <c r="A1399" s="116" t="str">
        <f t="shared" si="22"/>
        <v>1903030200010.4</v>
      </c>
      <c r="B1399" s="117">
        <v>190303020001</v>
      </c>
      <c r="C1399" s="120">
        <f>30%+5%+5%</f>
        <v>0.39999999999999997</v>
      </c>
      <c r="D1399" s="119" t="s">
        <v>1903</v>
      </c>
    </row>
    <row r="1400" spans="1:4" x14ac:dyDescent="0.25">
      <c r="A1400" s="116" t="str">
        <f t="shared" si="22"/>
        <v>1903020200030.45</v>
      </c>
      <c r="B1400" s="117">
        <v>190302020003</v>
      </c>
      <c r="C1400" s="120">
        <f>30%+5%+10%</f>
        <v>0.44999999999999996</v>
      </c>
      <c r="D1400" s="119" t="s">
        <v>1904</v>
      </c>
    </row>
    <row r="1401" spans="1:4" x14ac:dyDescent="0.25">
      <c r="A1401" s="116" t="str">
        <f t="shared" ref="A1401:A1464" si="23">CONCATENATE(B1401,C1401)</f>
        <v>1903030200020.5</v>
      </c>
      <c r="B1401" s="117">
        <v>190303020002</v>
      </c>
      <c r="C1401" s="120">
        <v>0.5</v>
      </c>
      <c r="D1401" s="119" t="s">
        <v>1905</v>
      </c>
    </row>
    <row r="1402" spans="1:4" x14ac:dyDescent="0.25">
      <c r="A1402" s="116" t="str">
        <f t="shared" si="23"/>
        <v>1903010105020.3</v>
      </c>
      <c r="B1402" s="117">
        <v>190301010502</v>
      </c>
      <c r="C1402" s="120">
        <v>0.3</v>
      </c>
      <c r="D1402" s="119" t="s">
        <v>1906</v>
      </c>
    </row>
    <row r="1403" spans="1:4" x14ac:dyDescent="0.25">
      <c r="A1403" s="116" t="str">
        <f t="shared" si="23"/>
        <v>1903010100010.6</v>
      </c>
      <c r="B1403" s="117">
        <v>190301010001</v>
      </c>
      <c r="C1403" s="120">
        <f>50%+10%</f>
        <v>0.6</v>
      </c>
      <c r="D1403" s="119" t="s">
        <v>1907</v>
      </c>
    </row>
    <row r="1404" spans="1:4" x14ac:dyDescent="0.25">
      <c r="A1404" s="116" t="str">
        <f t="shared" si="23"/>
        <v>1903020100030.5</v>
      </c>
      <c r="B1404" s="117">
        <v>190302010003</v>
      </c>
      <c r="C1404" s="120">
        <v>0.5</v>
      </c>
      <c r="D1404" s="119" t="s">
        <v>1496</v>
      </c>
    </row>
    <row r="1405" spans="1:4" x14ac:dyDescent="0.25">
      <c r="A1405" s="116" t="str">
        <f t="shared" si="23"/>
        <v>1903010100020.4</v>
      </c>
      <c r="B1405" s="117">
        <v>190301010002</v>
      </c>
      <c r="C1405" s="120">
        <v>0.4</v>
      </c>
      <c r="D1405" s="119" t="s">
        <v>1908</v>
      </c>
    </row>
    <row r="1406" spans="1:4" x14ac:dyDescent="0.25">
      <c r="A1406" s="116" t="str">
        <f t="shared" si="23"/>
        <v>1903010100030.3</v>
      </c>
      <c r="B1406" s="117">
        <v>190301010003</v>
      </c>
      <c r="C1406" s="120">
        <v>0.3</v>
      </c>
      <c r="D1406" s="119" t="s">
        <v>1909</v>
      </c>
    </row>
    <row r="1407" spans="1:4" x14ac:dyDescent="0.25">
      <c r="A1407" s="116" t="str">
        <f t="shared" si="23"/>
        <v>1903020100040.3</v>
      </c>
      <c r="B1407" s="117">
        <v>190302010004</v>
      </c>
      <c r="C1407" s="120">
        <v>0.3</v>
      </c>
      <c r="D1407" s="119" t="s">
        <v>1910</v>
      </c>
    </row>
    <row r="1408" spans="1:4" x14ac:dyDescent="0.25">
      <c r="A1408" s="116" t="str">
        <f t="shared" si="23"/>
        <v>1903030200030.3</v>
      </c>
      <c r="B1408" s="117">
        <v>190303020003</v>
      </c>
      <c r="C1408" s="120">
        <v>0.3</v>
      </c>
      <c r="D1408" s="119" t="s">
        <v>1911</v>
      </c>
    </row>
    <row r="1409" spans="1:4" x14ac:dyDescent="0.25">
      <c r="A1409" s="116" t="str">
        <f t="shared" si="23"/>
        <v>1903030200040.5</v>
      </c>
      <c r="B1409" s="117">
        <v>190303020004</v>
      </c>
      <c r="C1409" s="120">
        <v>0.5</v>
      </c>
      <c r="D1409" s="119" t="s">
        <v>1912</v>
      </c>
    </row>
    <row r="1410" spans="1:4" x14ac:dyDescent="0.25">
      <c r="A1410" s="116" t="str">
        <f t="shared" si="23"/>
        <v>1903010105030.3</v>
      </c>
      <c r="B1410" s="117">
        <v>190301010503</v>
      </c>
      <c r="C1410" s="120">
        <v>0.3</v>
      </c>
      <c r="D1410" s="119" t="s">
        <v>1913</v>
      </c>
    </row>
    <row r="1411" spans="1:4" x14ac:dyDescent="0.25">
      <c r="A1411" s="116" t="str">
        <f t="shared" si="23"/>
        <v>1903010108030.3</v>
      </c>
      <c r="B1411" s="117">
        <v>190301010803</v>
      </c>
      <c r="C1411" s="120">
        <v>0.3</v>
      </c>
      <c r="D1411" s="119" t="s">
        <v>1914</v>
      </c>
    </row>
    <row r="1412" spans="1:4" x14ac:dyDescent="0.25">
      <c r="A1412" s="116" t="str">
        <f t="shared" si="23"/>
        <v>1903010100040.3</v>
      </c>
      <c r="B1412" s="117">
        <v>190301010004</v>
      </c>
      <c r="C1412" s="120">
        <v>0.3</v>
      </c>
      <c r="D1412" s="119" t="s">
        <v>1915</v>
      </c>
    </row>
    <row r="1413" spans="1:4" x14ac:dyDescent="0.25">
      <c r="A1413" s="116" t="str">
        <f t="shared" si="23"/>
        <v>1903010108040.35</v>
      </c>
      <c r="B1413" s="117">
        <v>190301010804</v>
      </c>
      <c r="C1413" s="120">
        <f>30%+5%</f>
        <v>0.35</v>
      </c>
      <c r="D1413" s="119" t="s">
        <v>1916</v>
      </c>
    </row>
    <row r="1414" spans="1:4" x14ac:dyDescent="0.25">
      <c r="A1414" s="116" t="str">
        <f t="shared" si="23"/>
        <v>1903020100050.5</v>
      </c>
      <c r="B1414" s="117">
        <v>190302010005</v>
      </c>
      <c r="C1414" s="120">
        <v>0.5</v>
      </c>
      <c r="D1414" s="119" t="s">
        <v>1917</v>
      </c>
    </row>
    <row r="1415" spans="1:4" x14ac:dyDescent="0.25">
      <c r="A1415" s="116" t="str">
        <f t="shared" si="23"/>
        <v>1903030201010.4</v>
      </c>
      <c r="B1415" s="117">
        <v>190303020101</v>
      </c>
      <c r="C1415" s="120">
        <v>0.4</v>
      </c>
      <c r="D1415" s="119" t="s">
        <v>1918</v>
      </c>
    </row>
    <row r="1416" spans="1:4" x14ac:dyDescent="0.25">
      <c r="A1416" s="116" t="str">
        <f t="shared" si="23"/>
        <v>1903010100050.5</v>
      </c>
      <c r="B1416" s="117">
        <v>190301010005</v>
      </c>
      <c r="C1416" s="120">
        <v>0.5</v>
      </c>
      <c r="D1416" s="119" t="s">
        <v>1919</v>
      </c>
    </row>
    <row r="1417" spans="1:4" x14ac:dyDescent="0.25">
      <c r="A1417" s="116" t="str">
        <f t="shared" si="23"/>
        <v>1903030200050.3</v>
      </c>
      <c r="B1417" s="117">
        <v>190303020005</v>
      </c>
      <c r="C1417" s="120">
        <v>0.3</v>
      </c>
      <c r="D1417" s="119" t="s">
        <v>1920</v>
      </c>
    </row>
    <row r="1418" spans="1:4" x14ac:dyDescent="0.25">
      <c r="A1418" s="116" t="str">
        <f t="shared" si="23"/>
        <v>1903030201020.5</v>
      </c>
      <c r="B1418" s="117">
        <v>190303020102</v>
      </c>
      <c r="C1418" s="120">
        <v>0.5</v>
      </c>
      <c r="D1418" s="119" t="s">
        <v>1921</v>
      </c>
    </row>
    <row r="1419" spans="1:4" x14ac:dyDescent="0.25">
      <c r="A1419" s="116" t="str">
        <f t="shared" si="23"/>
        <v>1903010105040.4</v>
      </c>
      <c r="B1419" s="117">
        <v>190301010504</v>
      </c>
      <c r="C1419" s="120">
        <f>30%+10%</f>
        <v>0.4</v>
      </c>
      <c r="D1419" s="119" t="s">
        <v>1922</v>
      </c>
    </row>
    <row r="1420" spans="1:4" x14ac:dyDescent="0.25">
      <c r="A1420" s="116" t="str">
        <f t="shared" si="23"/>
        <v>1903020200040.3</v>
      </c>
      <c r="B1420" s="117">
        <v>190302020004</v>
      </c>
      <c r="C1420" s="120">
        <v>0.3</v>
      </c>
      <c r="D1420" s="119" t="s">
        <v>1923</v>
      </c>
    </row>
    <row r="1421" spans="1:4" x14ac:dyDescent="0.25">
      <c r="A1421" s="116" t="str">
        <f t="shared" si="23"/>
        <v>1903010108060.4</v>
      </c>
      <c r="B1421" s="117">
        <v>190301010806</v>
      </c>
      <c r="C1421" s="120">
        <v>0.4</v>
      </c>
      <c r="D1421" s="119" t="s">
        <v>695</v>
      </c>
    </row>
    <row r="1422" spans="1:4" x14ac:dyDescent="0.25">
      <c r="A1422" s="116" t="str">
        <f t="shared" si="23"/>
        <v>1903010108050.4</v>
      </c>
      <c r="B1422" s="117">
        <v>190301010805</v>
      </c>
      <c r="C1422" s="120">
        <v>0.4</v>
      </c>
      <c r="D1422" s="119" t="s">
        <v>700</v>
      </c>
    </row>
    <row r="1423" spans="1:4" x14ac:dyDescent="0.25">
      <c r="A1423" s="116" t="str">
        <f t="shared" si="23"/>
        <v>1903020200050.3</v>
      </c>
      <c r="B1423" s="117">
        <v>190302020005</v>
      </c>
      <c r="C1423" s="120">
        <v>0.3</v>
      </c>
      <c r="D1423" s="119" t="s">
        <v>1924</v>
      </c>
    </row>
    <row r="1424" spans="1:4" x14ac:dyDescent="0.25">
      <c r="A1424" s="116" t="str">
        <f t="shared" si="23"/>
        <v>1903020200060.3</v>
      </c>
      <c r="B1424" s="117">
        <v>190302020006</v>
      </c>
      <c r="C1424" s="120">
        <v>0.3</v>
      </c>
      <c r="D1424" s="119" t="s">
        <v>1925</v>
      </c>
    </row>
    <row r="1425" spans="1:4" x14ac:dyDescent="0.25">
      <c r="A1425" s="116" t="str">
        <f t="shared" si="23"/>
        <v>1903010105050.3</v>
      </c>
      <c r="B1425" s="117">
        <v>190301010505</v>
      </c>
      <c r="C1425" s="120">
        <v>0.3</v>
      </c>
      <c r="D1425" s="119" t="s">
        <v>1926</v>
      </c>
    </row>
    <row r="1426" spans="1:4" x14ac:dyDescent="0.25">
      <c r="A1426" s="116" t="str">
        <f t="shared" si="23"/>
        <v>1903010101010.6</v>
      </c>
      <c r="B1426" s="117">
        <v>190301010101</v>
      </c>
      <c r="C1426" s="120">
        <v>0.6</v>
      </c>
      <c r="D1426" s="119" t="s">
        <v>1927</v>
      </c>
    </row>
    <row r="1427" spans="1:4" x14ac:dyDescent="0.25">
      <c r="A1427" s="116" t="str">
        <f t="shared" si="23"/>
        <v>1903020100060.3</v>
      </c>
      <c r="B1427" s="117">
        <v>190302010006</v>
      </c>
      <c r="C1427" s="120">
        <v>0.3</v>
      </c>
      <c r="D1427" s="119" t="s">
        <v>1928</v>
      </c>
    </row>
    <row r="1428" spans="1:4" x14ac:dyDescent="0.25">
      <c r="A1428" s="116" t="str">
        <f t="shared" si="23"/>
        <v>1903020105020.3</v>
      </c>
      <c r="B1428" s="117">
        <v>190302010502</v>
      </c>
      <c r="C1428" s="120">
        <v>0.3</v>
      </c>
      <c r="D1428" s="119" t="s">
        <v>1929</v>
      </c>
    </row>
    <row r="1429" spans="1:4" x14ac:dyDescent="0.25">
      <c r="A1429" s="116" t="str">
        <f t="shared" si="23"/>
        <v>1903010100060.3</v>
      </c>
      <c r="B1429" s="117">
        <v>190301010006</v>
      </c>
      <c r="C1429" s="120">
        <v>0.3</v>
      </c>
      <c r="D1429" s="119" t="s">
        <v>1930</v>
      </c>
    </row>
    <row r="1430" spans="1:4" x14ac:dyDescent="0.25">
      <c r="A1430" s="116" t="str">
        <f t="shared" si="23"/>
        <v>1903010107020.4</v>
      </c>
      <c r="B1430" s="117">
        <v>190301010702</v>
      </c>
      <c r="C1430" s="120">
        <v>0.4</v>
      </c>
      <c r="D1430" s="119" t="s">
        <v>1931</v>
      </c>
    </row>
    <row r="1431" spans="1:4" x14ac:dyDescent="0.25">
      <c r="A1431" s="116" t="str">
        <f t="shared" si="23"/>
        <v>1903010107030.4</v>
      </c>
      <c r="B1431" s="117">
        <v>190301010703</v>
      </c>
      <c r="C1431" s="120">
        <v>0.4</v>
      </c>
      <c r="D1431" s="119" t="s">
        <v>1932</v>
      </c>
    </row>
    <row r="1432" spans="1:4" x14ac:dyDescent="0.25">
      <c r="A1432" s="116" t="str">
        <f t="shared" si="23"/>
        <v>1903020200070.6</v>
      </c>
      <c r="B1432" s="117">
        <v>190302020007</v>
      </c>
      <c r="C1432" s="120">
        <f>30%+30%</f>
        <v>0.6</v>
      </c>
      <c r="D1432" s="119" t="s">
        <v>1933</v>
      </c>
    </row>
    <row r="1433" spans="1:4" x14ac:dyDescent="0.25">
      <c r="A1433" s="116" t="str">
        <f t="shared" si="23"/>
        <v>1903020100070.3</v>
      </c>
      <c r="B1433" s="117">
        <v>190302010007</v>
      </c>
      <c r="C1433" s="120">
        <v>0.3</v>
      </c>
      <c r="D1433" s="119" t="s">
        <v>1934</v>
      </c>
    </row>
    <row r="1434" spans="1:4" x14ac:dyDescent="0.25">
      <c r="A1434" s="116" t="str">
        <f t="shared" si="23"/>
        <v>1903020200080.3</v>
      </c>
      <c r="B1434" s="117">
        <v>190302020008</v>
      </c>
      <c r="C1434" s="120">
        <v>0.3</v>
      </c>
      <c r="D1434" s="119" t="s">
        <v>1935</v>
      </c>
    </row>
    <row r="1435" spans="1:4" x14ac:dyDescent="0.25">
      <c r="A1435" s="116" t="str">
        <f t="shared" si="23"/>
        <v>1903030200060.5</v>
      </c>
      <c r="B1435" s="117">
        <v>190303020006</v>
      </c>
      <c r="C1435" s="120">
        <v>0.5</v>
      </c>
      <c r="D1435" s="119" t="s">
        <v>1936</v>
      </c>
    </row>
    <row r="1436" spans="1:4" x14ac:dyDescent="0.25">
      <c r="A1436" s="116" t="str">
        <f t="shared" si="23"/>
        <v>1903010105060.4</v>
      </c>
      <c r="B1436" s="117">
        <v>190301010506</v>
      </c>
      <c r="C1436" s="120">
        <f>30%+10%</f>
        <v>0.4</v>
      </c>
      <c r="D1436" s="119" t="s">
        <v>1937</v>
      </c>
    </row>
    <row r="1437" spans="1:4" x14ac:dyDescent="0.25">
      <c r="A1437" s="116" t="str">
        <f t="shared" si="23"/>
        <v>1903020100080.3</v>
      </c>
      <c r="B1437" s="117">
        <v>190302010008</v>
      </c>
      <c r="C1437" s="120">
        <v>0.3</v>
      </c>
      <c r="D1437" s="119" t="s">
        <v>1938</v>
      </c>
    </row>
    <row r="1438" spans="1:4" x14ac:dyDescent="0.25">
      <c r="A1438" s="116" t="str">
        <f t="shared" si="23"/>
        <v>1903010101020.55</v>
      </c>
      <c r="B1438" s="117">
        <v>190301010102</v>
      </c>
      <c r="C1438" s="120">
        <f>50%+5%</f>
        <v>0.55000000000000004</v>
      </c>
      <c r="D1438" s="119" t="s">
        <v>1939</v>
      </c>
    </row>
    <row r="1439" spans="1:4" x14ac:dyDescent="0.25">
      <c r="A1439" s="116" t="str">
        <f t="shared" si="23"/>
        <v>1903030200070.3</v>
      </c>
      <c r="B1439" s="117">
        <v>190303020007</v>
      </c>
      <c r="C1439" s="120">
        <v>0.3</v>
      </c>
      <c r="D1439" s="119" t="s">
        <v>1940</v>
      </c>
    </row>
    <row r="1440" spans="1:4" x14ac:dyDescent="0.25">
      <c r="A1440" s="116" t="str">
        <f t="shared" si="23"/>
        <v>1903010108070.45</v>
      </c>
      <c r="B1440" s="117">
        <v>190301010807</v>
      </c>
      <c r="C1440" s="120">
        <f>30%+10%+5%</f>
        <v>0.45</v>
      </c>
      <c r="D1440" s="119" t="s">
        <v>1941</v>
      </c>
    </row>
    <row r="1441" spans="1:4" x14ac:dyDescent="0.25">
      <c r="A1441" s="116" t="str">
        <f t="shared" si="23"/>
        <v>1903010108080.5</v>
      </c>
      <c r="B1441" s="117">
        <v>190301010808</v>
      </c>
      <c r="C1441" s="120">
        <v>0.5</v>
      </c>
      <c r="D1441" s="119" t="s">
        <v>1942</v>
      </c>
    </row>
    <row r="1442" spans="1:4" x14ac:dyDescent="0.25">
      <c r="A1442" s="116" t="str">
        <f t="shared" si="23"/>
        <v>1903020200090.5</v>
      </c>
      <c r="B1442" s="117">
        <v>190302020009</v>
      </c>
      <c r="C1442" s="120">
        <v>0.5</v>
      </c>
      <c r="D1442" s="119" t="s">
        <v>1943</v>
      </c>
    </row>
    <row r="1443" spans="1:4" x14ac:dyDescent="0.25">
      <c r="A1443" s="116" t="str">
        <f t="shared" si="23"/>
        <v>1903020100090.3</v>
      </c>
      <c r="B1443" s="117">
        <v>190302010009</v>
      </c>
      <c r="C1443" s="120">
        <v>0.3</v>
      </c>
      <c r="D1443" s="119" t="s">
        <v>1944</v>
      </c>
    </row>
    <row r="1444" spans="1:4" x14ac:dyDescent="0.25">
      <c r="A1444" s="116" t="str">
        <f t="shared" si="23"/>
        <v>1903010108090.4</v>
      </c>
      <c r="B1444" s="117">
        <v>190301010809</v>
      </c>
      <c r="C1444" s="120">
        <f>30%+10%</f>
        <v>0.4</v>
      </c>
      <c r="D1444" s="119" t="s">
        <v>1945</v>
      </c>
    </row>
    <row r="1445" spans="1:4" x14ac:dyDescent="0.25">
      <c r="A1445" s="116" t="str">
        <f t="shared" si="23"/>
        <v>1903020105030.55</v>
      </c>
      <c r="B1445" s="117">
        <v>190302010503</v>
      </c>
      <c r="C1445" s="120">
        <f>40%+15%</f>
        <v>0.55000000000000004</v>
      </c>
      <c r="D1445" s="119" t="s">
        <v>1946</v>
      </c>
    </row>
    <row r="1446" spans="1:4" x14ac:dyDescent="0.25">
      <c r="A1446" s="116" t="str">
        <f t="shared" si="23"/>
        <v>1903020100100.3</v>
      </c>
      <c r="B1446" s="117">
        <v>190302010010</v>
      </c>
      <c r="C1446" s="120">
        <v>0.3</v>
      </c>
      <c r="D1446" s="119" t="s">
        <v>1324</v>
      </c>
    </row>
    <row r="1447" spans="1:4" x14ac:dyDescent="0.25">
      <c r="A1447" s="116" t="str">
        <f t="shared" si="23"/>
        <v>1903020300010.5</v>
      </c>
      <c r="B1447" s="117">
        <v>190302030001</v>
      </c>
      <c r="C1447" s="120">
        <v>0.5</v>
      </c>
      <c r="D1447" s="119" t="s">
        <v>1947</v>
      </c>
    </row>
    <row r="1448" spans="1:4" x14ac:dyDescent="0.25">
      <c r="A1448" s="116" t="str">
        <f t="shared" si="23"/>
        <v>1903020300020.5</v>
      </c>
      <c r="B1448" s="117">
        <v>190302030002</v>
      </c>
      <c r="C1448" s="120">
        <v>0.5</v>
      </c>
      <c r="D1448" s="119" t="s">
        <v>1948</v>
      </c>
    </row>
    <row r="1449" spans="1:4" x14ac:dyDescent="0.25">
      <c r="A1449" s="116" t="str">
        <f t="shared" si="23"/>
        <v>1903020300030.5</v>
      </c>
      <c r="B1449" s="117">
        <v>190302030003</v>
      </c>
      <c r="C1449" s="120">
        <v>0.5</v>
      </c>
      <c r="D1449" s="119" t="s">
        <v>1949</v>
      </c>
    </row>
    <row r="1450" spans="1:4" x14ac:dyDescent="0.25">
      <c r="A1450" s="116" t="str">
        <f t="shared" si="23"/>
        <v>1903020300040.5</v>
      </c>
      <c r="B1450" s="117">
        <v>190302030004</v>
      </c>
      <c r="C1450" s="120">
        <v>0.5</v>
      </c>
      <c r="D1450" s="119" t="s">
        <v>1950</v>
      </c>
    </row>
    <row r="1451" spans="1:4" x14ac:dyDescent="0.25">
      <c r="A1451" s="116" t="str">
        <f t="shared" si="23"/>
        <v>1903020300050.5</v>
      </c>
      <c r="B1451" s="117">
        <v>190302030005</v>
      </c>
      <c r="C1451" s="120">
        <v>0.5</v>
      </c>
      <c r="D1451" s="119" t="s">
        <v>1951</v>
      </c>
    </row>
    <row r="1452" spans="1:4" x14ac:dyDescent="0.25">
      <c r="A1452" s="116" t="str">
        <f t="shared" si="23"/>
        <v>1903020100110.3</v>
      </c>
      <c r="B1452" s="117">
        <v>190302010011</v>
      </c>
      <c r="C1452" s="120">
        <v>0.3</v>
      </c>
      <c r="D1452" s="119" t="s">
        <v>1952</v>
      </c>
    </row>
    <row r="1453" spans="1:4" x14ac:dyDescent="0.25">
      <c r="A1453" s="116" t="str">
        <f t="shared" si="23"/>
        <v>1903030200080.35</v>
      </c>
      <c r="B1453" s="117">
        <v>190303020008</v>
      </c>
      <c r="C1453" s="118">
        <f>30%+5%</f>
        <v>0.35</v>
      </c>
      <c r="D1453" s="119" t="s">
        <v>1103</v>
      </c>
    </row>
    <row r="1454" spans="1:4" x14ac:dyDescent="0.25">
      <c r="A1454" s="116" t="str">
        <f t="shared" si="23"/>
        <v>1903010108100.4</v>
      </c>
      <c r="B1454" s="117">
        <v>190301010810</v>
      </c>
      <c r="C1454" s="118">
        <f>30%+10%</f>
        <v>0.4</v>
      </c>
      <c r="D1454" s="119" t="s">
        <v>1953</v>
      </c>
    </row>
    <row r="1455" spans="1:4" x14ac:dyDescent="0.25">
      <c r="A1455" s="116" t="str">
        <f t="shared" si="23"/>
        <v>1903020205010.5</v>
      </c>
      <c r="B1455" s="117">
        <v>190302020501</v>
      </c>
      <c r="C1455" s="118">
        <v>0.5</v>
      </c>
      <c r="D1455" s="119" t="s">
        <v>1954</v>
      </c>
    </row>
    <row r="1456" spans="1:4" x14ac:dyDescent="0.25">
      <c r="A1456" s="116" t="str">
        <f t="shared" si="23"/>
        <v>1903020205020.5</v>
      </c>
      <c r="B1456" s="117">
        <v>190302020502</v>
      </c>
      <c r="C1456" s="118">
        <v>0.5</v>
      </c>
      <c r="D1456" s="119" t="s">
        <v>711</v>
      </c>
    </row>
    <row r="1457" spans="1:4" x14ac:dyDescent="0.25">
      <c r="A1457" s="116" t="str">
        <f t="shared" si="23"/>
        <v>1903020300060.5</v>
      </c>
      <c r="B1457" s="117">
        <v>190302030006</v>
      </c>
      <c r="C1457" s="118">
        <v>0.5</v>
      </c>
      <c r="D1457" s="119" t="s">
        <v>1955</v>
      </c>
    </row>
    <row r="1458" spans="1:4" x14ac:dyDescent="0.25">
      <c r="A1458" s="116" t="str">
        <f t="shared" si="23"/>
        <v>1903020300070.5</v>
      </c>
      <c r="B1458" s="117">
        <v>190302030007</v>
      </c>
      <c r="C1458" s="118">
        <v>0.5</v>
      </c>
      <c r="D1458" s="119" t="s">
        <v>1956</v>
      </c>
    </row>
    <row r="1459" spans="1:4" x14ac:dyDescent="0.25">
      <c r="A1459" s="116" t="str">
        <f t="shared" si="23"/>
        <v>1903020300080.5</v>
      </c>
      <c r="B1459" s="117">
        <v>190302030008</v>
      </c>
      <c r="C1459" s="118">
        <v>0.5</v>
      </c>
      <c r="D1459" s="119" t="s">
        <v>1957</v>
      </c>
    </row>
    <row r="1460" spans="1:4" x14ac:dyDescent="0.25">
      <c r="A1460" s="116" t="str">
        <f t="shared" si="23"/>
        <v>1903030201030.6</v>
      </c>
      <c r="B1460" s="117">
        <v>190303020103</v>
      </c>
      <c r="C1460" s="118">
        <v>0.6</v>
      </c>
      <c r="D1460" s="119" t="s">
        <v>1958</v>
      </c>
    </row>
    <row r="1461" spans="1:4" x14ac:dyDescent="0.25">
      <c r="A1461" s="116" t="str">
        <f t="shared" si="23"/>
        <v>1903030200090.5</v>
      </c>
      <c r="B1461" s="117">
        <v>190303020009</v>
      </c>
      <c r="C1461" s="118">
        <v>0.5</v>
      </c>
      <c r="D1461" s="119" t="s">
        <v>1959</v>
      </c>
    </row>
    <row r="1462" spans="1:4" x14ac:dyDescent="0.25">
      <c r="A1462" s="116" t="str">
        <f t="shared" si="23"/>
        <v>1903020100120.5</v>
      </c>
      <c r="B1462" s="117">
        <v>190302010012</v>
      </c>
      <c r="C1462" s="118">
        <v>0.5</v>
      </c>
      <c r="D1462" s="119" t="s">
        <v>1331</v>
      </c>
    </row>
    <row r="1463" spans="1:4" x14ac:dyDescent="0.25">
      <c r="A1463" s="116" t="str">
        <f t="shared" si="23"/>
        <v>1903010105070.3</v>
      </c>
      <c r="B1463" s="117">
        <v>190301010507</v>
      </c>
      <c r="C1463" s="118">
        <v>0.3</v>
      </c>
      <c r="D1463" s="119" t="s">
        <v>576</v>
      </c>
    </row>
    <row r="1464" spans="1:4" x14ac:dyDescent="0.25">
      <c r="A1464" s="116" t="str">
        <f t="shared" si="23"/>
        <v>1903010100070.7</v>
      </c>
      <c r="B1464" s="117">
        <v>190301010007</v>
      </c>
      <c r="C1464" s="118">
        <v>0.7</v>
      </c>
      <c r="D1464" s="119" t="s">
        <v>1960</v>
      </c>
    </row>
    <row r="1465" spans="1:4" x14ac:dyDescent="0.25">
      <c r="A1465" s="116" t="str">
        <f t="shared" ref="A1465:A1528" si="24">CONCATENATE(B1465,C1465)</f>
        <v>1903010100080.3</v>
      </c>
      <c r="B1465" s="117">
        <v>190301010008</v>
      </c>
      <c r="C1465" s="118">
        <v>0.3</v>
      </c>
      <c r="D1465" s="119" t="s">
        <v>1961</v>
      </c>
    </row>
    <row r="1466" spans="1:4" x14ac:dyDescent="0.25">
      <c r="A1466" s="116" t="str">
        <f t="shared" si="24"/>
        <v>1903020100130.3</v>
      </c>
      <c r="B1466" s="117">
        <v>190302010013</v>
      </c>
      <c r="C1466" s="118">
        <v>0.3</v>
      </c>
      <c r="D1466" s="119" t="s">
        <v>1962</v>
      </c>
    </row>
    <row r="1467" spans="1:4" x14ac:dyDescent="0.25">
      <c r="A1467" s="116" t="str">
        <f t="shared" si="24"/>
        <v>1903030200100.6</v>
      </c>
      <c r="B1467" s="117">
        <v>190303020010</v>
      </c>
      <c r="C1467" s="118">
        <f>30%+30%</f>
        <v>0.6</v>
      </c>
      <c r="D1467" s="119" t="s">
        <v>1342</v>
      </c>
    </row>
    <row r="1468" spans="1:4" x14ac:dyDescent="0.25">
      <c r="A1468" s="116" t="str">
        <f t="shared" si="24"/>
        <v>1903020100140.3</v>
      </c>
      <c r="B1468" s="117">
        <v>190302010014</v>
      </c>
      <c r="C1468" s="118">
        <v>0.3</v>
      </c>
      <c r="D1468" s="119" t="s">
        <v>1963</v>
      </c>
    </row>
    <row r="1469" spans="1:4" x14ac:dyDescent="0.25">
      <c r="A1469" s="116" t="str">
        <f t="shared" si="24"/>
        <v>1903010105080.3</v>
      </c>
      <c r="B1469" s="117">
        <v>190301010508</v>
      </c>
      <c r="C1469" s="118">
        <v>0.3</v>
      </c>
      <c r="D1469" s="119" t="s">
        <v>1964</v>
      </c>
    </row>
    <row r="1470" spans="1:4" x14ac:dyDescent="0.25">
      <c r="A1470" s="116" t="str">
        <f t="shared" si="24"/>
        <v>1903010105090.3</v>
      </c>
      <c r="B1470" s="117">
        <v>190301010509</v>
      </c>
      <c r="C1470" s="118">
        <v>0.3</v>
      </c>
      <c r="D1470" s="119" t="s">
        <v>1965</v>
      </c>
    </row>
    <row r="1471" spans="1:4" x14ac:dyDescent="0.25">
      <c r="A1471" s="116" t="str">
        <f t="shared" si="24"/>
        <v>1903010107040.4</v>
      </c>
      <c r="B1471" s="117">
        <v>190301010704</v>
      </c>
      <c r="C1471" s="118">
        <v>0.4</v>
      </c>
      <c r="D1471" s="119" t="s">
        <v>484</v>
      </c>
    </row>
    <row r="1472" spans="1:4" x14ac:dyDescent="0.25">
      <c r="A1472" s="116" t="str">
        <f t="shared" si="24"/>
        <v>1903010107050.4</v>
      </c>
      <c r="B1472" s="117">
        <v>190301010705</v>
      </c>
      <c r="C1472" s="118">
        <f>30%+10%</f>
        <v>0.4</v>
      </c>
      <c r="D1472" s="119" t="s">
        <v>691</v>
      </c>
    </row>
    <row r="1473" spans="1:4" x14ac:dyDescent="0.25">
      <c r="A1473" s="116" t="str">
        <f t="shared" si="24"/>
        <v>1903030200110.3</v>
      </c>
      <c r="B1473" s="117">
        <v>190303020011</v>
      </c>
      <c r="C1473" s="118">
        <v>0.3</v>
      </c>
      <c r="D1473" s="119" t="s">
        <v>1966</v>
      </c>
    </row>
    <row r="1474" spans="1:4" x14ac:dyDescent="0.25">
      <c r="A1474" s="116" t="str">
        <f t="shared" si="24"/>
        <v>1903010100090.3</v>
      </c>
      <c r="B1474" s="117">
        <v>190301010009</v>
      </c>
      <c r="C1474" s="118">
        <v>0.3</v>
      </c>
      <c r="D1474" s="119" t="s">
        <v>1967</v>
      </c>
    </row>
    <row r="1475" spans="1:4" x14ac:dyDescent="0.25">
      <c r="A1475" s="116" t="str">
        <f t="shared" si="24"/>
        <v>1903020100150.4</v>
      </c>
      <c r="B1475" s="117">
        <v>190302010015</v>
      </c>
      <c r="C1475" s="118">
        <f>30%+10%</f>
        <v>0.4</v>
      </c>
      <c r="D1475" s="119" t="s">
        <v>1968</v>
      </c>
    </row>
    <row r="1476" spans="1:4" x14ac:dyDescent="0.25">
      <c r="A1476" s="116" t="str">
        <f t="shared" si="24"/>
        <v>1903030200120.55</v>
      </c>
      <c r="B1476" s="117">
        <v>190303020012</v>
      </c>
      <c r="C1476" s="118">
        <v>0.55000000000000004</v>
      </c>
      <c r="D1476" s="119" t="s">
        <v>1969</v>
      </c>
    </row>
    <row r="1477" spans="1:4" x14ac:dyDescent="0.25">
      <c r="A1477" s="116" t="str">
        <f t="shared" si="24"/>
        <v>1903020200100.3</v>
      </c>
      <c r="B1477" s="117">
        <v>190302020010</v>
      </c>
      <c r="C1477" s="118">
        <v>0.3</v>
      </c>
      <c r="D1477" s="119" t="s">
        <v>1970</v>
      </c>
    </row>
    <row r="1478" spans="1:4" x14ac:dyDescent="0.25">
      <c r="A1478" s="116" t="str">
        <f t="shared" si="24"/>
        <v>1903020100160.3</v>
      </c>
      <c r="B1478" s="117">
        <v>190302010016</v>
      </c>
      <c r="C1478" s="118">
        <v>0.3</v>
      </c>
      <c r="D1478" s="119" t="s">
        <v>1971</v>
      </c>
    </row>
    <row r="1479" spans="1:4" x14ac:dyDescent="0.25">
      <c r="A1479" s="116" t="str">
        <f t="shared" si="24"/>
        <v>1903020100170.65</v>
      </c>
      <c r="B1479" s="117">
        <v>190302010017</v>
      </c>
      <c r="C1479" s="118">
        <f>60%+5%</f>
        <v>0.65</v>
      </c>
      <c r="D1479" s="119" t="s">
        <v>1115</v>
      </c>
    </row>
    <row r="1480" spans="1:4" x14ac:dyDescent="0.25">
      <c r="A1480" s="116" t="str">
        <f t="shared" si="24"/>
        <v>1903020105040.55</v>
      </c>
      <c r="B1480" s="117">
        <v>190302010504</v>
      </c>
      <c r="C1480" s="118">
        <f>40%+15%</f>
        <v>0.55000000000000004</v>
      </c>
      <c r="D1480" s="119" t="s">
        <v>753</v>
      </c>
    </row>
    <row r="1481" spans="1:4" x14ac:dyDescent="0.25">
      <c r="A1481" s="116" t="str">
        <f t="shared" si="24"/>
        <v>1903020105050.55</v>
      </c>
      <c r="B1481" s="117">
        <v>190302010505</v>
      </c>
      <c r="C1481" s="118">
        <f>40%+15%</f>
        <v>0.55000000000000004</v>
      </c>
      <c r="D1481" s="119" t="s">
        <v>757</v>
      </c>
    </row>
    <row r="1482" spans="1:4" x14ac:dyDescent="0.25">
      <c r="A1482" s="116" t="str">
        <f t="shared" si="24"/>
        <v>1903020105060.55</v>
      </c>
      <c r="B1482" s="117">
        <v>190302010506</v>
      </c>
      <c r="C1482" s="118">
        <f>40%+15%</f>
        <v>0.55000000000000004</v>
      </c>
      <c r="D1482" s="119" t="s">
        <v>755</v>
      </c>
    </row>
    <row r="1483" spans="1:4" x14ac:dyDescent="0.25">
      <c r="A1483" s="116" t="str">
        <f t="shared" si="24"/>
        <v>1903010105100.4</v>
      </c>
      <c r="B1483" s="117">
        <v>190301010510</v>
      </c>
      <c r="C1483" s="118">
        <v>0.4</v>
      </c>
      <c r="D1483" s="119" t="s">
        <v>1972</v>
      </c>
    </row>
    <row r="1484" spans="1:4" x14ac:dyDescent="0.25">
      <c r="A1484" s="116" t="str">
        <f t="shared" si="24"/>
        <v>1903010105110.3</v>
      </c>
      <c r="B1484" s="117">
        <v>190301010511</v>
      </c>
      <c r="C1484" s="118">
        <v>0.3</v>
      </c>
      <c r="D1484" s="119" t="s">
        <v>1973</v>
      </c>
    </row>
    <row r="1485" spans="1:4" x14ac:dyDescent="0.25">
      <c r="A1485" s="116" t="str">
        <f t="shared" si="24"/>
        <v>1902010101100.3</v>
      </c>
      <c r="B1485" s="117">
        <v>190201010110</v>
      </c>
      <c r="C1485" s="118">
        <v>0.3</v>
      </c>
      <c r="D1485" s="119" t="s">
        <v>1974</v>
      </c>
    </row>
    <row r="1486" spans="1:4" x14ac:dyDescent="0.25">
      <c r="A1486" s="116" t="str">
        <f t="shared" si="24"/>
        <v>1902020408050.3</v>
      </c>
      <c r="B1486" s="117">
        <v>190202040805</v>
      </c>
      <c r="C1486" s="118">
        <v>0.3</v>
      </c>
      <c r="D1486" s="119" t="s">
        <v>1975</v>
      </c>
    </row>
    <row r="1487" spans="1:4" x14ac:dyDescent="0.25">
      <c r="A1487" s="116" t="str">
        <f t="shared" si="24"/>
        <v>1902020408060.3</v>
      </c>
      <c r="B1487" s="117">
        <v>190202040806</v>
      </c>
      <c r="C1487" s="118">
        <v>0.3</v>
      </c>
      <c r="D1487" s="119" t="s">
        <v>1976</v>
      </c>
    </row>
    <row r="1488" spans="1:4" x14ac:dyDescent="0.25">
      <c r="A1488" s="116" t="str">
        <f t="shared" si="24"/>
        <v>1902020408070.3</v>
      </c>
      <c r="B1488" s="117">
        <v>190202040807</v>
      </c>
      <c r="C1488" s="118">
        <v>0.3</v>
      </c>
      <c r="D1488" s="119" t="s">
        <v>1977</v>
      </c>
    </row>
    <row r="1489" spans="1:4" x14ac:dyDescent="0.25">
      <c r="A1489" s="116" t="str">
        <f t="shared" si="24"/>
        <v>1903020105070.55</v>
      </c>
      <c r="B1489" s="117">
        <v>190302010507</v>
      </c>
      <c r="C1489" s="120">
        <v>0.55000000000000004</v>
      </c>
      <c r="D1489" s="119" t="s">
        <v>747</v>
      </c>
    </row>
    <row r="1490" spans="1:4" x14ac:dyDescent="0.25">
      <c r="A1490" s="116" t="str">
        <f t="shared" si="24"/>
        <v>1903010107060.3</v>
      </c>
      <c r="B1490" s="117">
        <v>190301010706</v>
      </c>
      <c r="C1490" s="120">
        <v>0.3</v>
      </c>
      <c r="D1490" s="119" t="s">
        <v>1978</v>
      </c>
    </row>
    <row r="1491" spans="1:4" x14ac:dyDescent="0.25">
      <c r="A1491" s="116" t="str">
        <f t="shared" si="24"/>
        <v>1903010107070.3</v>
      </c>
      <c r="B1491" s="117">
        <v>190301010707</v>
      </c>
      <c r="C1491" s="120">
        <v>0.3</v>
      </c>
      <c r="D1491" s="119" t="s">
        <v>1979</v>
      </c>
    </row>
    <row r="1492" spans="1:4" x14ac:dyDescent="0.25">
      <c r="A1492" s="116" t="str">
        <f t="shared" si="24"/>
        <v>1903010108110.5</v>
      </c>
      <c r="B1492" s="117">
        <v>190301010811</v>
      </c>
      <c r="C1492" s="120">
        <v>0.5</v>
      </c>
      <c r="D1492" s="119" t="s">
        <v>664</v>
      </c>
    </row>
    <row r="1493" spans="1:4" x14ac:dyDescent="0.25">
      <c r="A1493" s="116" t="str">
        <f t="shared" si="24"/>
        <v>1903020200120.4</v>
      </c>
      <c r="B1493" s="117">
        <v>190302020012</v>
      </c>
      <c r="C1493" s="120">
        <v>0.4</v>
      </c>
      <c r="D1493" s="119" t="s">
        <v>1980</v>
      </c>
    </row>
    <row r="1494" spans="1:4" x14ac:dyDescent="0.25">
      <c r="A1494" s="116" t="str">
        <f t="shared" si="24"/>
        <v>1903020200110.4</v>
      </c>
      <c r="B1494" s="117">
        <v>190302020011</v>
      </c>
      <c r="C1494" s="120">
        <f>30%+10%</f>
        <v>0.4</v>
      </c>
      <c r="D1494" s="119" t="s">
        <v>1981</v>
      </c>
    </row>
    <row r="1495" spans="1:4" x14ac:dyDescent="0.25">
      <c r="A1495" s="116" t="str">
        <f t="shared" si="24"/>
        <v>1903020105080.55</v>
      </c>
      <c r="B1495" s="117">
        <v>190302010508</v>
      </c>
      <c r="C1495" s="120">
        <v>0.55000000000000004</v>
      </c>
      <c r="D1495" s="119" t="s">
        <v>752</v>
      </c>
    </row>
    <row r="1496" spans="1:4" x14ac:dyDescent="0.25">
      <c r="A1496" s="116" t="str">
        <f t="shared" si="24"/>
        <v>1903020105090.55</v>
      </c>
      <c r="B1496" s="117">
        <v>190302010509</v>
      </c>
      <c r="C1496" s="120">
        <v>0.55000000000000004</v>
      </c>
      <c r="D1496" s="119" t="s">
        <v>748</v>
      </c>
    </row>
    <row r="1497" spans="1:4" x14ac:dyDescent="0.25">
      <c r="A1497" s="116" t="str">
        <f t="shared" si="24"/>
        <v>1903020100180.3</v>
      </c>
      <c r="B1497" s="117">
        <v>190302010018</v>
      </c>
      <c r="C1497" s="120">
        <v>0.3</v>
      </c>
      <c r="D1497" s="119" t="s">
        <v>1982</v>
      </c>
    </row>
    <row r="1498" spans="1:4" x14ac:dyDescent="0.25">
      <c r="A1498" s="116" t="str">
        <f t="shared" si="24"/>
        <v>1903010100100.3</v>
      </c>
      <c r="B1498" s="117">
        <v>190301010010</v>
      </c>
      <c r="C1498" s="120">
        <v>0.3</v>
      </c>
      <c r="D1498" s="119" t="s">
        <v>1983</v>
      </c>
    </row>
    <row r="1499" spans="1:4" x14ac:dyDescent="0.25">
      <c r="A1499" s="116" t="str">
        <f t="shared" si="24"/>
        <v>1903030200130.5</v>
      </c>
      <c r="B1499" s="117">
        <v>190303020013</v>
      </c>
      <c r="C1499" s="120">
        <v>0.5</v>
      </c>
      <c r="D1499" s="119" t="s">
        <v>1984</v>
      </c>
    </row>
    <row r="1500" spans="1:4" x14ac:dyDescent="0.25">
      <c r="A1500" s="116" t="str">
        <f t="shared" si="24"/>
        <v>1903010100110.3</v>
      </c>
      <c r="B1500" s="117">
        <v>190301010011</v>
      </c>
      <c r="C1500" s="120">
        <v>0.3</v>
      </c>
      <c r="D1500" s="119" t="s">
        <v>1985</v>
      </c>
    </row>
    <row r="1501" spans="1:4" x14ac:dyDescent="0.25">
      <c r="A1501" s="116" t="str">
        <f t="shared" si="24"/>
        <v>1903020100190.6</v>
      </c>
      <c r="B1501" s="117">
        <v>190302010019</v>
      </c>
      <c r="C1501" s="120">
        <v>0.6</v>
      </c>
      <c r="D1501" s="119" t="s">
        <v>1986</v>
      </c>
    </row>
    <row r="1502" spans="1:4" x14ac:dyDescent="0.25">
      <c r="A1502" s="116" t="str">
        <f t="shared" si="24"/>
        <v>1903020205030.5</v>
      </c>
      <c r="B1502" s="117">
        <v>190302020503</v>
      </c>
      <c r="C1502" s="120">
        <v>0.5</v>
      </c>
      <c r="D1502" s="119" t="s">
        <v>727</v>
      </c>
    </row>
    <row r="1503" spans="1:4" x14ac:dyDescent="0.25">
      <c r="A1503" s="116" t="str">
        <f t="shared" si="24"/>
        <v>1903020200130.3</v>
      </c>
      <c r="B1503" s="117">
        <v>190302020013</v>
      </c>
      <c r="C1503" s="120">
        <v>0.3</v>
      </c>
      <c r="D1503" s="119" t="s">
        <v>494</v>
      </c>
    </row>
    <row r="1504" spans="1:4" x14ac:dyDescent="0.25">
      <c r="A1504" s="116" t="str">
        <f t="shared" si="24"/>
        <v>1903020105100.55</v>
      </c>
      <c r="B1504" s="117">
        <v>190302010510</v>
      </c>
      <c r="C1504" s="120">
        <v>0.55000000000000004</v>
      </c>
      <c r="D1504" s="119" t="s">
        <v>745</v>
      </c>
    </row>
    <row r="1505" spans="1:4" x14ac:dyDescent="0.25">
      <c r="A1505" s="116" t="str">
        <f t="shared" si="24"/>
        <v>1903020105110.55</v>
      </c>
      <c r="B1505" s="117">
        <v>190302010511</v>
      </c>
      <c r="C1505" s="120">
        <v>0.55000000000000004</v>
      </c>
      <c r="D1505" s="119" t="s">
        <v>756</v>
      </c>
    </row>
    <row r="1506" spans="1:4" x14ac:dyDescent="0.25">
      <c r="A1506" s="116" t="str">
        <f t="shared" si="24"/>
        <v>1903020200140.3</v>
      </c>
      <c r="B1506" s="117">
        <v>190302020014</v>
      </c>
      <c r="C1506" s="120">
        <v>0.3</v>
      </c>
      <c r="D1506" s="119" t="s">
        <v>1987</v>
      </c>
    </row>
    <row r="1507" spans="1:4" x14ac:dyDescent="0.25">
      <c r="A1507" s="116" t="str">
        <f t="shared" si="24"/>
        <v>1903020205040.5</v>
      </c>
      <c r="B1507" s="117">
        <v>190302020504</v>
      </c>
      <c r="C1507" s="120">
        <v>0.5</v>
      </c>
      <c r="D1507" s="119" t="s">
        <v>726</v>
      </c>
    </row>
    <row r="1508" spans="1:4" x14ac:dyDescent="0.25">
      <c r="A1508" s="116" t="str">
        <f t="shared" si="24"/>
        <v>1903020200150.5</v>
      </c>
      <c r="B1508" s="117">
        <v>190302020015</v>
      </c>
      <c r="C1508" s="120">
        <f>40%+10%</f>
        <v>0.5</v>
      </c>
      <c r="D1508" s="119" t="s">
        <v>1988</v>
      </c>
    </row>
    <row r="1509" spans="1:4" x14ac:dyDescent="0.25">
      <c r="A1509" s="116" t="str">
        <f t="shared" si="24"/>
        <v>1903020105120.55</v>
      </c>
      <c r="B1509" s="117">
        <v>190302010512</v>
      </c>
      <c r="C1509" s="120">
        <v>0.55000000000000004</v>
      </c>
      <c r="D1509" s="119" t="s">
        <v>743</v>
      </c>
    </row>
    <row r="1510" spans="1:4" x14ac:dyDescent="0.25">
      <c r="A1510" s="116" t="str">
        <f t="shared" si="24"/>
        <v>1903020105130.55</v>
      </c>
      <c r="B1510" s="117">
        <v>190302010513</v>
      </c>
      <c r="C1510" s="120">
        <v>0.55000000000000004</v>
      </c>
      <c r="D1510" s="119" t="s">
        <v>744</v>
      </c>
    </row>
    <row r="1511" spans="1:4" x14ac:dyDescent="0.25">
      <c r="A1511" s="116" t="str">
        <f t="shared" si="24"/>
        <v>1903020200160.3</v>
      </c>
      <c r="B1511" s="117">
        <v>190302020016</v>
      </c>
      <c r="C1511" s="120">
        <v>0.3</v>
      </c>
      <c r="D1511" s="119" t="s">
        <v>1989</v>
      </c>
    </row>
    <row r="1512" spans="1:4" x14ac:dyDescent="0.25">
      <c r="A1512" s="116" t="str">
        <f t="shared" si="24"/>
        <v>1903020105140.5</v>
      </c>
      <c r="B1512" s="117">
        <v>190302010514</v>
      </c>
      <c r="C1512" s="120">
        <v>0.5</v>
      </c>
      <c r="D1512" s="119" t="s">
        <v>1990</v>
      </c>
    </row>
    <row r="1513" spans="1:4" x14ac:dyDescent="0.25">
      <c r="A1513" s="116" t="str">
        <f t="shared" si="24"/>
        <v>1903020105150.5</v>
      </c>
      <c r="B1513" s="117">
        <v>190302010515</v>
      </c>
      <c r="C1513" s="120">
        <v>0.5</v>
      </c>
      <c r="D1513" s="119" t="s">
        <v>769</v>
      </c>
    </row>
    <row r="1514" spans="1:4" x14ac:dyDescent="0.25">
      <c r="A1514" s="116" t="str">
        <f t="shared" si="24"/>
        <v>1903020105160.5</v>
      </c>
      <c r="B1514" s="117">
        <v>190302010516</v>
      </c>
      <c r="C1514" s="120">
        <v>0.5</v>
      </c>
      <c r="D1514" s="119" t="s">
        <v>771</v>
      </c>
    </row>
    <row r="1515" spans="1:4" x14ac:dyDescent="0.25">
      <c r="A1515" s="116" t="str">
        <f t="shared" si="24"/>
        <v>1903020105170.5</v>
      </c>
      <c r="B1515" s="117">
        <v>190302010517</v>
      </c>
      <c r="C1515" s="120">
        <v>0.5</v>
      </c>
      <c r="D1515" s="119" t="s">
        <v>1991</v>
      </c>
    </row>
    <row r="1516" spans="1:4" x14ac:dyDescent="0.25">
      <c r="A1516" s="116" t="str">
        <f t="shared" si="24"/>
        <v>1903020105180.5</v>
      </c>
      <c r="B1516" s="117">
        <v>190302010518</v>
      </c>
      <c r="C1516" s="120">
        <v>0.5</v>
      </c>
      <c r="D1516" s="119" t="s">
        <v>768</v>
      </c>
    </row>
    <row r="1517" spans="1:4" x14ac:dyDescent="0.25">
      <c r="A1517" s="116" t="str">
        <f t="shared" si="24"/>
        <v>1903020100200.7</v>
      </c>
      <c r="B1517" s="117">
        <v>190302010020</v>
      </c>
      <c r="C1517" s="120">
        <v>0.7</v>
      </c>
      <c r="D1517" s="119" t="s">
        <v>1992</v>
      </c>
    </row>
    <row r="1518" spans="1:4" x14ac:dyDescent="0.25">
      <c r="A1518" s="116" t="str">
        <f t="shared" si="24"/>
        <v>1903020100210.3</v>
      </c>
      <c r="B1518" s="117">
        <v>190302010021</v>
      </c>
      <c r="C1518" s="120">
        <v>0.3</v>
      </c>
      <c r="D1518" s="119" t="s">
        <v>1993</v>
      </c>
    </row>
    <row r="1519" spans="1:4" x14ac:dyDescent="0.25">
      <c r="A1519" s="116" t="str">
        <f t="shared" si="24"/>
        <v>1903020100220.3</v>
      </c>
      <c r="B1519" s="117">
        <v>190302010022</v>
      </c>
      <c r="C1519" s="120">
        <v>0.3</v>
      </c>
      <c r="D1519" s="119" t="s">
        <v>1994</v>
      </c>
    </row>
    <row r="1520" spans="1:4" x14ac:dyDescent="0.25">
      <c r="A1520" s="116" t="str">
        <f t="shared" si="24"/>
        <v>1903030200140.4</v>
      </c>
      <c r="B1520" s="117">
        <v>190303020014</v>
      </c>
      <c r="C1520" s="120">
        <v>0.4</v>
      </c>
      <c r="D1520" s="119" t="s">
        <v>1995</v>
      </c>
    </row>
    <row r="1521" spans="1:4" x14ac:dyDescent="0.25">
      <c r="A1521" s="116" t="str">
        <f t="shared" si="24"/>
        <v>1903010108120.5</v>
      </c>
      <c r="B1521" s="117">
        <v>190301010812</v>
      </c>
      <c r="C1521" s="120">
        <f>45%+5%</f>
        <v>0.5</v>
      </c>
      <c r="D1521" s="119" t="s">
        <v>1996</v>
      </c>
    </row>
    <row r="1522" spans="1:4" x14ac:dyDescent="0.25">
      <c r="A1522" s="116" t="str">
        <f t="shared" si="24"/>
        <v>1903020300090.4</v>
      </c>
      <c r="B1522" s="117">
        <v>190302030009</v>
      </c>
      <c r="C1522" s="120">
        <v>0.4</v>
      </c>
      <c r="D1522" s="119" t="s">
        <v>1088</v>
      </c>
    </row>
    <row r="1523" spans="1:4" x14ac:dyDescent="0.25">
      <c r="A1523" s="116" t="str">
        <f t="shared" si="24"/>
        <v>1903020300100.4</v>
      </c>
      <c r="B1523" s="117">
        <v>190302030010</v>
      </c>
      <c r="C1523" s="120">
        <v>0.4</v>
      </c>
      <c r="D1523" s="119" t="s">
        <v>1997</v>
      </c>
    </row>
    <row r="1524" spans="1:4" x14ac:dyDescent="0.25">
      <c r="A1524" s="116" t="str">
        <f t="shared" si="24"/>
        <v>1903020300110.4</v>
      </c>
      <c r="B1524" s="117">
        <v>190302030011</v>
      </c>
      <c r="C1524" s="120">
        <v>0.4</v>
      </c>
      <c r="D1524" s="119" t="s">
        <v>486</v>
      </c>
    </row>
    <row r="1525" spans="1:4" x14ac:dyDescent="0.25">
      <c r="A1525" s="116" t="str">
        <f t="shared" si="24"/>
        <v>1903020300120.4</v>
      </c>
      <c r="B1525" s="117">
        <v>190302030012</v>
      </c>
      <c r="C1525" s="120">
        <v>0.4</v>
      </c>
      <c r="D1525" s="119" t="s">
        <v>642</v>
      </c>
    </row>
    <row r="1526" spans="1:4" x14ac:dyDescent="0.25">
      <c r="A1526" s="116" t="str">
        <f t="shared" si="24"/>
        <v>1903020300130.4</v>
      </c>
      <c r="B1526" s="117">
        <v>190302030013</v>
      </c>
      <c r="C1526" s="120">
        <v>0.4</v>
      </c>
      <c r="D1526" s="119" t="s">
        <v>1998</v>
      </c>
    </row>
    <row r="1527" spans="1:4" x14ac:dyDescent="0.25">
      <c r="A1527" s="116" t="str">
        <f t="shared" si="24"/>
        <v>1903020300140.4</v>
      </c>
      <c r="B1527" s="117">
        <v>190302030014</v>
      </c>
      <c r="C1527" s="120">
        <v>0.4</v>
      </c>
      <c r="D1527" s="119" t="s">
        <v>1999</v>
      </c>
    </row>
    <row r="1528" spans="1:4" x14ac:dyDescent="0.25">
      <c r="A1528" s="116" t="str">
        <f t="shared" si="24"/>
        <v>1903020105190.5</v>
      </c>
      <c r="B1528" s="117">
        <v>190302010519</v>
      </c>
      <c r="C1528" s="120">
        <v>0.5</v>
      </c>
      <c r="D1528" s="119" t="s">
        <v>2000</v>
      </c>
    </row>
    <row r="1529" spans="1:4" x14ac:dyDescent="0.25">
      <c r="A1529" s="116" t="str">
        <f t="shared" ref="A1529:A1592" si="25">CONCATENATE(B1529,C1529)</f>
        <v>1903020300150.4</v>
      </c>
      <c r="B1529" s="117">
        <v>190302030015</v>
      </c>
      <c r="C1529" s="120">
        <v>0.4</v>
      </c>
      <c r="D1529" s="119" t="s">
        <v>2001</v>
      </c>
    </row>
    <row r="1530" spans="1:4" x14ac:dyDescent="0.25">
      <c r="A1530" s="116" t="str">
        <f t="shared" si="25"/>
        <v>1903020200170.3</v>
      </c>
      <c r="B1530" s="117">
        <v>190302020017</v>
      </c>
      <c r="C1530" s="120">
        <v>0.3</v>
      </c>
      <c r="D1530" s="119" t="s">
        <v>740</v>
      </c>
    </row>
    <row r="1531" spans="1:4" x14ac:dyDescent="0.25">
      <c r="A1531" s="116" t="str">
        <f t="shared" si="25"/>
        <v>1903020300160.4</v>
      </c>
      <c r="B1531" s="117">
        <v>190302030016</v>
      </c>
      <c r="C1531" s="120">
        <v>0.4</v>
      </c>
      <c r="D1531" s="119" t="s">
        <v>2002</v>
      </c>
    </row>
    <row r="1532" spans="1:4" x14ac:dyDescent="0.25">
      <c r="A1532" s="116" t="str">
        <f t="shared" si="25"/>
        <v>1903030200150.5</v>
      </c>
      <c r="B1532" s="117">
        <v>190303020015</v>
      </c>
      <c r="C1532" s="120">
        <f>40%+10%</f>
        <v>0.5</v>
      </c>
      <c r="D1532" s="119" t="s">
        <v>574</v>
      </c>
    </row>
    <row r="1533" spans="1:4" x14ac:dyDescent="0.25">
      <c r="A1533" s="116" t="str">
        <f t="shared" si="25"/>
        <v>1903020105200.55</v>
      </c>
      <c r="B1533" s="117">
        <v>190302010520</v>
      </c>
      <c r="C1533" s="120">
        <v>0.55000000000000004</v>
      </c>
      <c r="D1533" s="119" t="s">
        <v>491</v>
      </c>
    </row>
    <row r="1534" spans="1:4" x14ac:dyDescent="0.25">
      <c r="A1534" s="116" t="str">
        <f t="shared" si="25"/>
        <v>1903020105210.55</v>
      </c>
      <c r="B1534" s="117">
        <v>190302010521</v>
      </c>
      <c r="C1534" s="120">
        <v>0.55000000000000004</v>
      </c>
      <c r="D1534" s="119" t="s">
        <v>751</v>
      </c>
    </row>
    <row r="1535" spans="1:4" x14ac:dyDescent="0.25">
      <c r="A1535" s="116" t="str">
        <f t="shared" si="25"/>
        <v>1903030305010.4</v>
      </c>
      <c r="B1535" s="117">
        <v>190303030501</v>
      </c>
      <c r="C1535" s="120">
        <v>0.4</v>
      </c>
      <c r="D1535" s="119" t="s">
        <v>2003</v>
      </c>
    </row>
    <row r="1536" spans="1:4" x14ac:dyDescent="0.25">
      <c r="A1536" s="116" t="str">
        <f t="shared" si="25"/>
        <v>1903030305020.4</v>
      </c>
      <c r="B1536" s="117">
        <v>190303030502</v>
      </c>
      <c r="C1536" s="120">
        <v>0.4</v>
      </c>
      <c r="D1536" s="119" t="s">
        <v>2004</v>
      </c>
    </row>
    <row r="1537" spans="1:4" x14ac:dyDescent="0.25">
      <c r="A1537" s="116" t="str">
        <f t="shared" si="25"/>
        <v>1903030305030.4</v>
      </c>
      <c r="B1537" s="117">
        <v>190303030503</v>
      </c>
      <c r="C1537" s="120">
        <v>0.4</v>
      </c>
      <c r="D1537" s="119" t="s">
        <v>2005</v>
      </c>
    </row>
    <row r="1538" spans="1:4" x14ac:dyDescent="0.25">
      <c r="A1538" s="116" t="str">
        <f t="shared" si="25"/>
        <v>1903030305040.4</v>
      </c>
      <c r="B1538" s="117">
        <v>190303030504</v>
      </c>
      <c r="C1538" s="120">
        <v>0.4</v>
      </c>
      <c r="D1538" s="119" t="s">
        <v>2006</v>
      </c>
    </row>
    <row r="1539" spans="1:4" x14ac:dyDescent="0.25">
      <c r="A1539" s="116" t="str">
        <f t="shared" si="25"/>
        <v>1903030305050.4</v>
      </c>
      <c r="B1539" s="117">
        <v>190303030505</v>
      </c>
      <c r="C1539" s="120">
        <v>0.4</v>
      </c>
      <c r="D1539" s="119" t="s">
        <v>2007</v>
      </c>
    </row>
    <row r="1540" spans="1:4" x14ac:dyDescent="0.25">
      <c r="A1540" s="116" t="str">
        <f t="shared" si="25"/>
        <v>1903030305060.4</v>
      </c>
      <c r="B1540" s="117">
        <v>190303030506</v>
      </c>
      <c r="C1540" s="120">
        <v>0.4</v>
      </c>
      <c r="D1540" s="119" t="s">
        <v>2008</v>
      </c>
    </row>
    <row r="1541" spans="1:4" x14ac:dyDescent="0.25">
      <c r="A1541" s="116" t="str">
        <f t="shared" si="25"/>
        <v>1903030305070.4</v>
      </c>
      <c r="B1541" s="117">
        <v>190303030507</v>
      </c>
      <c r="C1541" s="120">
        <v>0.4</v>
      </c>
      <c r="D1541" s="119" t="s">
        <v>2004</v>
      </c>
    </row>
    <row r="1542" spans="1:4" x14ac:dyDescent="0.25">
      <c r="A1542" s="116" t="str">
        <f t="shared" si="25"/>
        <v>1903020100230.5</v>
      </c>
      <c r="B1542" s="117">
        <v>190302010023</v>
      </c>
      <c r="C1542" s="120">
        <v>0.5</v>
      </c>
      <c r="D1542" s="119" t="s">
        <v>2009</v>
      </c>
    </row>
    <row r="1543" spans="1:4" x14ac:dyDescent="0.25">
      <c r="A1543" s="116" t="str">
        <f t="shared" si="25"/>
        <v>1903020300170.4</v>
      </c>
      <c r="B1543" s="117">
        <v>190302030017</v>
      </c>
      <c r="C1543" s="120">
        <v>0.4</v>
      </c>
      <c r="D1543" s="119" t="s">
        <v>2010</v>
      </c>
    </row>
    <row r="1544" spans="1:4" x14ac:dyDescent="0.25">
      <c r="A1544" s="116" t="str">
        <f t="shared" si="25"/>
        <v>1903020100240.6</v>
      </c>
      <c r="B1544" s="117">
        <v>190302010024</v>
      </c>
      <c r="C1544" s="120">
        <v>0.6</v>
      </c>
      <c r="D1544" s="119" t="s">
        <v>2011</v>
      </c>
    </row>
    <row r="1545" spans="1:4" x14ac:dyDescent="0.25">
      <c r="A1545" s="116" t="str">
        <f t="shared" si="25"/>
        <v>1903020105220.55</v>
      </c>
      <c r="B1545" s="117">
        <v>190302010522</v>
      </c>
      <c r="C1545" s="120">
        <v>0.55000000000000004</v>
      </c>
      <c r="D1545" s="119" t="s">
        <v>2012</v>
      </c>
    </row>
    <row r="1546" spans="1:4" x14ac:dyDescent="0.25">
      <c r="A1546" s="116" t="str">
        <f t="shared" si="25"/>
        <v>1903020205050.5</v>
      </c>
      <c r="B1546" s="117">
        <v>190302020505</v>
      </c>
      <c r="C1546" s="120">
        <v>0.5</v>
      </c>
      <c r="D1546" s="119" t="s">
        <v>2013</v>
      </c>
    </row>
    <row r="1547" spans="1:4" x14ac:dyDescent="0.25">
      <c r="A1547" s="116" t="str">
        <f t="shared" si="25"/>
        <v>1903020200180.45</v>
      </c>
      <c r="B1547" s="117">
        <v>190302020018</v>
      </c>
      <c r="C1547" s="120">
        <v>0.45</v>
      </c>
      <c r="D1547" s="119" t="s">
        <v>2014</v>
      </c>
    </row>
    <row r="1548" spans="1:4" x14ac:dyDescent="0.25">
      <c r="A1548" s="116" t="str">
        <f t="shared" si="25"/>
        <v>1903010108130.6</v>
      </c>
      <c r="B1548" s="117">
        <v>190301010813</v>
      </c>
      <c r="C1548" s="120">
        <v>0.6</v>
      </c>
      <c r="D1548" s="119" t="s">
        <v>2015</v>
      </c>
    </row>
    <row r="1549" spans="1:4" x14ac:dyDescent="0.25">
      <c r="A1549" s="116" t="str">
        <f t="shared" si="25"/>
        <v>1903020205060.5</v>
      </c>
      <c r="B1549" s="117">
        <v>190302020506</v>
      </c>
      <c r="C1549" s="120">
        <v>0.5</v>
      </c>
      <c r="D1549" s="119" t="s">
        <v>2016</v>
      </c>
    </row>
    <row r="1550" spans="1:4" x14ac:dyDescent="0.25">
      <c r="A1550" s="116" t="str">
        <f t="shared" si="25"/>
        <v>1903020200190.3</v>
      </c>
      <c r="B1550" s="117">
        <v>190302020019</v>
      </c>
      <c r="C1550" s="120">
        <v>0.3</v>
      </c>
      <c r="D1550" s="119" t="s">
        <v>2017</v>
      </c>
    </row>
    <row r="1551" spans="1:4" x14ac:dyDescent="0.25">
      <c r="A1551" s="116" t="str">
        <f t="shared" si="25"/>
        <v>1903020205070.5</v>
      </c>
      <c r="B1551" s="117">
        <v>190302020507</v>
      </c>
      <c r="C1551" s="118">
        <v>0.5</v>
      </c>
      <c r="D1551" s="119" t="s">
        <v>721</v>
      </c>
    </row>
    <row r="1552" spans="1:4" x14ac:dyDescent="0.25">
      <c r="A1552" s="116" t="str">
        <f t="shared" si="25"/>
        <v>1903030201040.3</v>
      </c>
      <c r="B1552" s="117">
        <v>190303020104</v>
      </c>
      <c r="C1552" s="118">
        <v>0.3</v>
      </c>
      <c r="D1552" s="119" t="s">
        <v>2018</v>
      </c>
    </row>
    <row r="1553" spans="1:4" x14ac:dyDescent="0.25">
      <c r="A1553" s="116" t="str">
        <f t="shared" si="25"/>
        <v>1903030305080.4</v>
      </c>
      <c r="B1553" s="117">
        <v>190303030508</v>
      </c>
      <c r="C1553" s="118">
        <v>0.4</v>
      </c>
      <c r="D1553" s="119" t="s">
        <v>2019</v>
      </c>
    </row>
    <row r="1554" spans="1:4" x14ac:dyDescent="0.25">
      <c r="A1554" s="116" t="str">
        <f t="shared" si="25"/>
        <v>1903020201010.5</v>
      </c>
      <c r="B1554" s="117">
        <v>190302020101</v>
      </c>
      <c r="C1554" s="118">
        <v>0.5</v>
      </c>
      <c r="D1554" s="119" t="s">
        <v>2020</v>
      </c>
    </row>
    <row r="1555" spans="1:4" x14ac:dyDescent="0.25">
      <c r="A1555" s="116" t="str">
        <f t="shared" si="25"/>
        <v>1902020408080.3</v>
      </c>
      <c r="B1555" s="117">
        <v>190202040808</v>
      </c>
      <c r="C1555" s="118">
        <v>0.3</v>
      </c>
      <c r="D1555" s="119" t="s">
        <v>2021</v>
      </c>
    </row>
    <row r="1556" spans="1:4" x14ac:dyDescent="0.25">
      <c r="A1556" s="116" t="str">
        <f t="shared" si="25"/>
        <v>1902020408090.3</v>
      </c>
      <c r="B1556" s="117">
        <v>190202040809</v>
      </c>
      <c r="C1556" s="118">
        <v>0.3</v>
      </c>
      <c r="D1556" s="119" t="s">
        <v>609</v>
      </c>
    </row>
    <row r="1557" spans="1:4" x14ac:dyDescent="0.25">
      <c r="A1557" s="116" t="str">
        <f t="shared" si="25"/>
        <v>1902020408100.3</v>
      </c>
      <c r="B1557" s="117">
        <v>190202040810</v>
      </c>
      <c r="C1557" s="118">
        <v>0.3</v>
      </c>
      <c r="D1557" s="119" t="s">
        <v>2022</v>
      </c>
    </row>
    <row r="1558" spans="1:4" x14ac:dyDescent="0.25">
      <c r="A1558" s="116" t="str">
        <f t="shared" si="25"/>
        <v>1903020105230.5</v>
      </c>
      <c r="B1558" s="117">
        <v>190302010523</v>
      </c>
      <c r="C1558" s="120">
        <v>0.5</v>
      </c>
      <c r="D1558" s="119" t="s">
        <v>595</v>
      </c>
    </row>
    <row r="1559" spans="1:4" x14ac:dyDescent="0.25">
      <c r="A1559" s="116" t="str">
        <f t="shared" si="25"/>
        <v>1903020105240.5</v>
      </c>
      <c r="B1559" s="117">
        <v>190302010524</v>
      </c>
      <c r="C1559" s="120">
        <v>0.5</v>
      </c>
      <c r="D1559" s="119" t="s">
        <v>772</v>
      </c>
    </row>
    <row r="1560" spans="1:4" x14ac:dyDescent="0.25">
      <c r="A1560" s="116" t="str">
        <f t="shared" si="25"/>
        <v>1903020105250.5</v>
      </c>
      <c r="B1560" s="117">
        <v>190302010525</v>
      </c>
      <c r="C1560" s="120">
        <v>0.5</v>
      </c>
      <c r="D1560" s="119" t="s">
        <v>669</v>
      </c>
    </row>
    <row r="1561" spans="1:4" x14ac:dyDescent="0.25">
      <c r="A1561" s="116" t="str">
        <f t="shared" si="25"/>
        <v>1903020300180.4</v>
      </c>
      <c r="B1561" s="117">
        <v>190302030018</v>
      </c>
      <c r="C1561" s="120">
        <f>30%+10%</f>
        <v>0.4</v>
      </c>
      <c r="D1561" s="119" t="s">
        <v>2023</v>
      </c>
    </row>
    <row r="1562" spans="1:4" x14ac:dyDescent="0.25">
      <c r="A1562" s="116" t="str">
        <f t="shared" si="25"/>
        <v>2001010100010.4</v>
      </c>
      <c r="B1562" s="117">
        <v>200101010001</v>
      </c>
      <c r="C1562" s="120">
        <v>0.4</v>
      </c>
      <c r="D1562" s="119" t="s">
        <v>2024</v>
      </c>
    </row>
    <row r="1563" spans="1:4" x14ac:dyDescent="0.25">
      <c r="A1563" s="116" t="str">
        <f t="shared" si="25"/>
        <v>2001010100020.4</v>
      </c>
      <c r="B1563" s="117">
        <v>200101010002</v>
      </c>
      <c r="C1563" s="120">
        <v>0.4</v>
      </c>
      <c r="D1563" s="119" t="s">
        <v>2025</v>
      </c>
    </row>
    <row r="1564" spans="1:4" x14ac:dyDescent="0.25">
      <c r="A1564" s="116" t="str">
        <f t="shared" si="25"/>
        <v>2001020200010.4</v>
      </c>
      <c r="B1564" s="117">
        <v>200102020001</v>
      </c>
      <c r="C1564" s="120">
        <v>0.4</v>
      </c>
      <c r="D1564" s="119" t="s">
        <v>2026</v>
      </c>
    </row>
    <row r="1565" spans="1:4" x14ac:dyDescent="0.25">
      <c r="A1565" s="116" t="str">
        <f t="shared" si="25"/>
        <v>2001020200020.4</v>
      </c>
      <c r="B1565" s="117">
        <v>200102020002</v>
      </c>
      <c r="C1565" s="120">
        <v>0.4</v>
      </c>
      <c r="D1565" s="119" t="s">
        <v>2027</v>
      </c>
    </row>
    <row r="1566" spans="1:4" x14ac:dyDescent="0.25">
      <c r="A1566" s="116" t="str">
        <f t="shared" si="25"/>
        <v>2001030200010.4</v>
      </c>
      <c r="B1566" s="117">
        <v>200103020001</v>
      </c>
      <c r="C1566" s="120">
        <v>0.4</v>
      </c>
      <c r="D1566" s="119" t="s">
        <v>2028</v>
      </c>
    </row>
    <row r="1567" spans="1:4" x14ac:dyDescent="0.25">
      <c r="A1567" s="116" t="str">
        <f t="shared" si="25"/>
        <v>2001030200020.4</v>
      </c>
      <c r="B1567" s="117">
        <v>200103020002</v>
      </c>
      <c r="C1567" s="120">
        <v>0.4</v>
      </c>
      <c r="D1567" s="119" t="s">
        <v>2029</v>
      </c>
    </row>
    <row r="1568" spans="1:4" x14ac:dyDescent="0.25">
      <c r="A1568" s="116" t="str">
        <f t="shared" si="25"/>
        <v>2001030200030.4</v>
      </c>
      <c r="B1568" s="117">
        <v>200103020003</v>
      </c>
      <c r="C1568" s="120">
        <v>0.4</v>
      </c>
      <c r="D1568" s="119" t="s">
        <v>2030</v>
      </c>
    </row>
    <row r="1569" spans="1:4" x14ac:dyDescent="0.25">
      <c r="A1569" s="116" t="str">
        <f t="shared" si="25"/>
        <v>2001020100010.4</v>
      </c>
      <c r="B1569" s="117">
        <v>200102010001</v>
      </c>
      <c r="C1569" s="120">
        <v>0.4</v>
      </c>
      <c r="D1569" s="119" t="s">
        <v>2031</v>
      </c>
    </row>
    <row r="1570" spans="1:4" x14ac:dyDescent="0.25">
      <c r="A1570" s="116" t="str">
        <f t="shared" si="25"/>
        <v>2001020200030.4</v>
      </c>
      <c r="B1570" s="117">
        <v>200102020003</v>
      </c>
      <c r="C1570" s="120">
        <v>0.4</v>
      </c>
      <c r="D1570" s="119" t="s">
        <v>2032</v>
      </c>
    </row>
    <row r="1571" spans="1:4" x14ac:dyDescent="0.25">
      <c r="A1571" s="116" t="str">
        <f t="shared" si="25"/>
        <v>2001030200040.8</v>
      </c>
      <c r="B1571" s="117">
        <v>200103020004</v>
      </c>
      <c r="C1571" s="120">
        <f>75%+5%</f>
        <v>0.8</v>
      </c>
      <c r="D1571" s="119" t="s">
        <v>2033</v>
      </c>
    </row>
    <row r="1572" spans="1:4" x14ac:dyDescent="0.25">
      <c r="A1572" s="116" t="str">
        <f t="shared" si="25"/>
        <v>2001030200050.4</v>
      </c>
      <c r="B1572" s="117">
        <v>200103020005</v>
      </c>
      <c r="C1572" s="120">
        <v>0.4</v>
      </c>
      <c r="D1572" s="119" t="s">
        <v>2034</v>
      </c>
    </row>
    <row r="1573" spans="1:4" x14ac:dyDescent="0.25">
      <c r="A1573" s="116" t="str">
        <f t="shared" si="25"/>
        <v>2001030200060.4</v>
      </c>
      <c r="B1573" s="117">
        <v>200103020006</v>
      </c>
      <c r="C1573" s="120">
        <v>0.4</v>
      </c>
      <c r="D1573" s="119" t="s">
        <v>2035</v>
      </c>
    </row>
    <row r="1574" spans="1:4" x14ac:dyDescent="0.25">
      <c r="A1574" s="116" t="str">
        <f t="shared" si="25"/>
        <v>2001020100020.4</v>
      </c>
      <c r="B1574" s="117">
        <v>200102010002</v>
      </c>
      <c r="C1574" s="120">
        <v>0.4</v>
      </c>
      <c r="D1574" s="119" t="s">
        <v>2036</v>
      </c>
    </row>
    <row r="1575" spans="1:4" x14ac:dyDescent="0.25">
      <c r="A1575" s="116" t="str">
        <f t="shared" si="25"/>
        <v>2001010100030.4</v>
      </c>
      <c r="B1575" s="117">
        <v>200101010003</v>
      </c>
      <c r="C1575" s="120">
        <v>0.4</v>
      </c>
      <c r="D1575" s="119" t="s">
        <v>2037</v>
      </c>
    </row>
    <row r="1576" spans="1:4" x14ac:dyDescent="0.25">
      <c r="A1576" s="116" t="str">
        <f t="shared" si="25"/>
        <v>2001020100030.45</v>
      </c>
      <c r="B1576" s="117">
        <v>200102010003</v>
      </c>
      <c r="C1576" s="120">
        <f>40%+5%</f>
        <v>0.45</v>
      </c>
      <c r="D1576" s="119" t="s">
        <v>2038</v>
      </c>
    </row>
    <row r="1577" spans="1:4" x14ac:dyDescent="0.25">
      <c r="A1577" s="116" t="str">
        <f t="shared" si="25"/>
        <v>2001020100040.4</v>
      </c>
      <c r="B1577" s="117">
        <v>200102010004</v>
      </c>
      <c r="C1577" s="120">
        <v>0.4</v>
      </c>
      <c r="D1577" s="119" t="s">
        <v>2039</v>
      </c>
    </row>
    <row r="1578" spans="1:4" x14ac:dyDescent="0.25">
      <c r="A1578" s="116" t="str">
        <f t="shared" si="25"/>
        <v>2001030200070.5</v>
      </c>
      <c r="B1578" s="117">
        <v>200103020007</v>
      </c>
      <c r="C1578" s="120">
        <v>0.5</v>
      </c>
      <c r="D1578" s="119" t="s">
        <v>2040</v>
      </c>
    </row>
    <row r="1579" spans="1:4" x14ac:dyDescent="0.25">
      <c r="A1579" s="116" t="str">
        <f t="shared" si="25"/>
        <v>2001020100050.75</v>
      </c>
      <c r="B1579" s="117">
        <v>200102010005</v>
      </c>
      <c r="C1579" s="120">
        <v>0.75</v>
      </c>
      <c r="D1579" s="119" t="s">
        <v>586</v>
      </c>
    </row>
    <row r="1580" spans="1:4" x14ac:dyDescent="0.25">
      <c r="A1580" s="116" t="str">
        <f t="shared" si="25"/>
        <v>2001020100060.4</v>
      </c>
      <c r="B1580" s="117">
        <v>200102010006</v>
      </c>
      <c r="C1580" s="120">
        <v>0.4</v>
      </c>
      <c r="D1580" s="119" t="s">
        <v>2041</v>
      </c>
    </row>
    <row r="1581" spans="1:4" x14ac:dyDescent="0.25">
      <c r="A1581" s="116" t="str">
        <f t="shared" si="25"/>
        <v>2001020100070.6</v>
      </c>
      <c r="B1581" s="117">
        <v>200102010007</v>
      </c>
      <c r="C1581" s="120">
        <v>0.6</v>
      </c>
      <c r="D1581" s="119" t="s">
        <v>2042</v>
      </c>
    </row>
    <row r="1582" spans="1:4" x14ac:dyDescent="0.25">
      <c r="A1582" s="116" t="str">
        <f t="shared" si="25"/>
        <v>2001020208010.4</v>
      </c>
      <c r="B1582" s="117">
        <v>200102020801</v>
      </c>
      <c r="C1582" s="120">
        <v>0.4</v>
      </c>
      <c r="D1582" s="119" t="s">
        <v>2043</v>
      </c>
    </row>
    <row r="1583" spans="1:4" x14ac:dyDescent="0.25">
      <c r="A1583" s="116" t="str">
        <f t="shared" si="25"/>
        <v>2001020200040.4</v>
      </c>
      <c r="B1583" s="117">
        <v>200102020004</v>
      </c>
      <c r="C1583" s="120">
        <v>0.4</v>
      </c>
      <c r="D1583" s="119" t="s">
        <v>2044</v>
      </c>
    </row>
    <row r="1584" spans="1:4" x14ac:dyDescent="0.25">
      <c r="A1584" s="116" t="str">
        <f t="shared" si="25"/>
        <v>2001020208020.4</v>
      </c>
      <c r="B1584" s="117">
        <v>200102020802</v>
      </c>
      <c r="C1584" s="120">
        <v>0.4</v>
      </c>
      <c r="D1584" s="119" t="s">
        <v>2045</v>
      </c>
    </row>
    <row r="1585" spans="1:4" x14ac:dyDescent="0.25">
      <c r="A1585" s="116" t="str">
        <f t="shared" si="25"/>
        <v>2001020208030.4</v>
      </c>
      <c r="B1585" s="117">
        <v>200102020803</v>
      </c>
      <c r="C1585" s="120">
        <v>0.4</v>
      </c>
      <c r="D1585" s="119" t="s">
        <v>2046</v>
      </c>
    </row>
    <row r="1586" spans="1:4" x14ac:dyDescent="0.25">
      <c r="A1586" s="116" t="str">
        <f t="shared" si="25"/>
        <v>2001030200080.4</v>
      </c>
      <c r="B1586" s="117">
        <v>200103020008</v>
      </c>
      <c r="C1586" s="120">
        <v>0.4</v>
      </c>
      <c r="D1586" s="119" t="s">
        <v>2047</v>
      </c>
    </row>
    <row r="1587" spans="1:4" x14ac:dyDescent="0.25">
      <c r="A1587" s="116" t="str">
        <f t="shared" si="25"/>
        <v>2001020100080.4</v>
      </c>
      <c r="B1587" s="117">
        <v>200102010008</v>
      </c>
      <c r="C1587" s="120">
        <v>0.4</v>
      </c>
      <c r="D1587" s="119" t="s">
        <v>2048</v>
      </c>
    </row>
    <row r="1588" spans="1:4" x14ac:dyDescent="0.25">
      <c r="A1588" s="116" t="str">
        <f t="shared" si="25"/>
        <v>2001020200050.4</v>
      </c>
      <c r="B1588" s="117">
        <v>200102020005</v>
      </c>
      <c r="C1588" s="120">
        <v>0.4</v>
      </c>
      <c r="D1588" s="119" t="s">
        <v>2049</v>
      </c>
    </row>
    <row r="1589" spans="1:4" x14ac:dyDescent="0.25">
      <c r="A1589" s="116" t="str">
        <f t="shared" si="25"/>
        <v>2001020200060.4</v>
      </c>
      <c r="B1589" s="117">
        <v>200102020006</v>
      </c>
      <c r="C1589" s="120">
        <v>0.4</v>
      </c>
      <c r="D1589" s="119" t="s">
        <v>2050</v>
      </c>
    </row>
    <row r="1590" spans="1:4" x14ac:dyDescent="0.25">
      <c r="A1590" s="116" t="str">
        <f t="shared" si="25"/>
        <v>2001030200090.6</v>
      </c>
      <c r="B1590" s="117">
        <v>200103020009</v>
      </c>
      <c r="C1590" s="120">
        <v>0.6</v>
      </c>
      <c r="D1590" s="119" t="s">
        <v>540</v>
      </c>
    </row>
    <row r="1591" spans="1:4" x14ac:dyDescent="0.25">
      <c r="A1591" s="116" t="str">
        <f t="shared" si="25"/>
        <v>2001020100090.4</v>
      </c>
      <c r="B1591" s="117">
        <v>200102010009</v>
      </c>
      <c r="C1591" s="120">
        <v>0.4</v>
      </c>
      <c r="D1591" s="119" t="s">
        <v>2051</v>
      </c>
    </row>
    <row r="1592" spans="1:4" x14ac:dyDescent="0.25">
      <c r="A1592" s="116" t="str">
        <f t="shared" si="25"/>
        <v>2001030200100.6</v>
      </c>
      <c r="B1592" s="117">
        <v>200103020010</v>
      </c>
      <c r="C1592" s="120">
        <v>0.6</v>
      </c>
      <c r="D1592" s="119" t="s">
        <v>715</v>
      </c>
    </row>
    <row r="1593" spans="1:4" x14ac:dyDescent="0.25">
      <c r="A1593" s="116" t="str">
        <f t="shared" ref="A1593:A1656" si="26">CONCATENATE(B1593,C1593)</f>
        <v>2001030200110.4</v>
      </c>
      <c r="B1593" s="117">
        <v>200103020011</v>
      </c>
      <c r="C1593" s="120">
        <v>0.4</v>
      </c>
      <c r="D1593" s="119" t="s">
        <v>2052</v>
      </c>
    </row>
    <row r="1594" spans="1:4" x14ac:dyDescent="0.25">
      <c r="A1594" s="116" t="str">
        <f t="shared" si="26"/>
        <v>2001030200120.4</v>
      </c>
      <c r="B1594" s="117">
        <v>200103020012</v>
      </c>
      <c r="C1594" s="120">
        <v>0.4</v>
      </c>
      <c r="D1594" s="119" t="s">
        <v>2053</v>
      </c>
    </row>
    <row r="1595" spans="1:4" x14ac:dyDescent="0.25">
      <c r="A1595" s="116" t="str">
        <f t="shared" si="26"/>
        <v>2001020200070.4</v>
      </c>
      <c r="B1595" s="117">
        <v>200102020007</v>
      </c>
      <c r="C1595" s="120">
        <v>0.4</v>
      </c>
      <c r="D1595" s="119" t="s">
        <v>2054</v>
      </c>
    </row>
    <row r="1596" spans="1:4" x14ac:dyDescent="0.25">
      <c r="A1596" s="116" t="str">
        <f t="shared" si="26"/>
        <v>2001020100100.75</v>
      </c>
      <c r="B1596" s="117">
        <v>200102010010</v>
      </c>
      <c r="C1596" s="120">
        <v>0.75</v>
      </c>
      <c r="D1596" s="119" t="s">
        <v>2055</v>
      </c>
    </row>
    <row r="1597" spans="1:4" x14ac:dyDescent="0.25">
      <c r="A1597" s="116" t="str">
        <f t="shared" si="26"/>
        <v>2001020200080.4</v>
      </c>
      <c r="B1597" s="117">
        <v>200102020008</v>
      </c>
      <c r="C1597" s="120">
        <v>0.4</v>
      </c>
      <c r="D1597" s="119" t="s">
        <v>2056</v>
      </c>
    </row>
    <row r="1598" spans="1:4" x14ac:dyDescent="0.25">
      <c r="A1598" s="116" t="str">
        <f t="shared" si="26"/>
        <v>2001010100040.4</v>
      </c>
      <c r="B1598" s="117">
        <v>200101010004</v>
      </c>
      <c r="C1598" s="120">
        <v>0.4</v>
      </c>
      <c r="D1598" s="119" t="s">
        <v>2057</v>
      </c>
    </row>
    <row r="1599" spans="1:4" x14ac:dyDescent="0.25">
      <c r="A1599" s="116" t="str">
        <f t="shared" si="26"/>
        <v>2001020100110.4</v>
      </c>
      <c r="B1599" s="117">
        <v>200102010011</v>
      </c>
      <c r="C1599" s="120">
        <v>0.4</v>
      </c>
      <c r="D1599" s="119" t="s">
        <v>2058</v>
      </c>
    </row>
    <row r="1600" spans="1:4" x14ac:dyDescent="0.25">
      <c r="A1600" s="116" t="str">
        <f t="shared" si="26"/>
        <v>2001020100120.4</v>
      </c>
      <c r="B1600" s="117">
        <v>200102010012</v>
      </c>
      <c r="C1600" s="120">
        <v>0.4</v>
      </c>
      <c r="D1600" s="119" t="s">
        <v>2059</v>
      </c>
    </row>
    <row r="1601" spans="1:4" x14ac:dyDescent="0.25">
      <c r="A1601" s="116" t="str">
        <f t="shared" si="26"/>
        <v>2001010100050.4</v>
      </c>
      <c r="B1601" s="117">
        <v>200101010005</v>
      </c>
      <c r="C1601" s="120">
        <v>0.4</v>
      </c>
      <c r="D1601" s="119" t="s">
        <v>2060</v>
      </c>
    </row>
    <row r="1602" spans="1:4" x14ac:dyDescent="0.25">
      <c r="A1602" s="116" t="str">
        <f t="shared" si="26"/>
        <v>2001020100130.4</v>
      </c>
      <c r="B1602" s="117">
        <v>200102010013</v>
      </c>
      <c r="C1602" s="120">
        <v>0.4</v>
      </c>
      <c r="D1602" s="119" t="s">
        <v>2061</v>
      </c>
    </row>
    <row r="1603" spans="1:4" x14ac:dyDescent="0.25">
      <c r="A1603" s="116" t="str">
        <f t="shared" si="26"/>
        <v>2001030200130.45</v>
      </c>
      <c r="B1603" s="117">
        <v>200103020013</v>
      </c>
      <c r="C1603" s="120">
        <v>0.45</v>
      </c>
      <c r="D1603" s="119" t="s">
        <v>2062</v>
      </c>
    </row>
    <row r="1604" spans="1:4" x14ac:dyDescent="0.25">
      <c r="A1604" s="116" t="str">
        <f t="shared" si="26"/>
        <v>2001010100060.4</v>
      </c>
      <c r="B1604" s="117">
        <v>200101010006</v>
      </c>
      <c r="C1604" s="120">
        <v>0.4</v>
      </c>
      <c r="D1604" s="119" t="s">
        <v>2063</v>
      </c>
    </row>
    <row r="1605" spans="1:4" x14ac:dyDescent="0.25">
      <c r="A1605" s="116" t="str">
        <f t="shared" si="26"/>
        <v>2001030200140.5</v>
      </c>
      <c r="B1605" s="117">
        <v>200103020014</v>
      </c>
      <c r="C1605" s="120">
        <v>0.5</v>
      </c>
      <c r="D1605" s="119" t="s">
        <v>2064</v>
      </c>
    </row>
    <row r="1606" spans="1:4" x14ac:dyDescent="0.25">
      <c r="A1606" s="116" t="str">
        <f t="shared" si="26"/>
        <v>2001020100140.4</v>
      </c>
      <c r="B1606" s="117">
        <v>200102010014</v>
      </c>
      <c r="C1606" s="120">
        <v>0.4</v>
      </c>
      <c r="D1606" s="119" t="s">
        <v>2065</v>
      </c>
    </row>
    <row r="1607" spans="1:4" x14ac:dyDescent="0.25">
      <c r="A1607" s="116" t="str">
        <f t="shared" si="26"/>
        <v>2001030200150.4</v>
      </c>
      <c r="B1607" s="117">
        <v>200103020015</v>
      </c>
      <c r="C1607" s="120">
        <v>0.4</v>
      </c>
      <c r="D1607" s="119" t="s">
        <v>2066</v>
      </c>
    </row>
    <row r="1608" spans="1:4" x14ac:dyDescent="0.25">
      <c r="A1608" s="116" t="str">
        <f t="shared" si="26"/>
        <v>2001020200090.4</v>
      </c>
      <c r="B1608" s="117">
        <v>200102020009</v>
      </c>
      <c r="C1608" s="120">
        <v>0.4</v>
      </c>
      <c r="D1608" s="119" t="s">
        <v>517</v>
      </c>
    </row>
    <row r="1609" spans="1:4" x14ac:dyDescent="0.25">
      <c r="A1609" s="116" t="str">
        <f t="shared" si="26"/>
        <v>2001010108010.4</v>
      </c>
      <c r="B1609" s="117">
        <v>200101010801</v>
      </c>
      <c r="C1609" s="120">
        <v>0.4</v>
      </c>
      <c r="D1609" s="119" t="s">
        <v>2067</v>
      </c>
    </row>
    <row r="1610" spans="1:4" x14ac:dyDescent="0.25">
      <c r="A1610" s="116" t="str">
        <f t="shared" si="26"/>
        <v>2001020100150.4</v>
      </c>
      <c r="B1610" s="117">
        <v>200102010015</v>
      </c>
      <c r="C1610" s="120">
        <v>0.4</v>
      </c>
      <c r="D1610" s="119" t="s">
        <v>2068</v>
      </c>
    </row>
    <row r="1611" spans="1:4" x14ac:dyDescent="0.25">
      <c r="A1611" s="116" t="str">
        <f t="shared" si="26"/>
        <v>2001020200100.4</v>
      </c>
      <c r="B1611" s="117">
        <v>200102020010</v>
      </c>
      <c r="C1611" s="120">
        <v>0.4</v>
      </c>
      <c r="D1611" s="119" t="s">
        <v>2069</v>
      </c>
    </row>
    <row r="1612" spans="1:4" x14ac:dyDescent="0.25">
      <c r="A1612" s="116" t="str">
        <f t="shared" si="26"/>
        <v>2001010100070.4</v>
      </c>
      <c r="B1612" s="117">
        <v>200101010007</v>
      </c>
      <c r="C1612" s="120">
        <v>0.4</v>
      </c>
      <c r="D1612" s="119" t="s">
        <v>754</v>
      </c>
    </row>
    <row r="1613" spans="1:4" x14ac:dyDescent="0.25">
      <c r="A1613" s="116" t="str">
        <f t="shared" si="26"/>
        <v>2001020100160.4</v>
      </c>
      <c r="B1613" s="117">
        <v>200102010016</v>
      </c>
      <c r="C1613" s="120">
        <v>0.4</v>
      </c>
      <c r="D1613" s="119" t="s">
        <v>2070</v>
      </c>
    </row>
    <row r="1614" spans="1:4" x14ac:dyDescent="0.25">
      <c r="A1614" s="116" t="str">
        <f t="shared" si="26"/>
        <v>2001020100170.4</v>
      </c>
      <c r="B1614" s="117">
        <v>200102010017</v>
      </c>
      <c r="C1614" s="120">
        <v>0.4</v>
      </c>
      <c r="D1614" s="119" t="s">
        <v>2071</v>
      </c>
    </row>
    <row r="1615" spans="1:4" x14ac:dyDescent="0.25">
      <c r="A1615" s="116" t="str">
        <f t="shared" si="26"/>
        <v>2001030200160.5</v>
      </c>
      <c r="B1615" s="117">
        <v>200103020016</v>
      </c>
      <c r="C1615" s="120">
        <v>0.5</v>
      </c>
      <c r="D1615" s="119" t="s">
        <v>2072</v>
      </c>
    </row>
    <row r="1616" spans="1:4" x14ac:dyDescent="0.25">
      <c r="A1616" s="116" t="str">
        <f t="shared" si="26"/>
        <v>2001030200170.4</v>
      </c>
      <c r="B1616" s="117">
        <v>200103020017</v>
      </c>
      <c r="C1616" s="120">
        <v>0.4</v>
      </c>
      <c r="D1616" s="119" t="s">
        <v>2073</v>
      </c>
    </row>
    <row r="1617" spans="1:4" x14ac:dyDescent="0.25">
      <c r="A1617" s="116" t="str">
        <f t="shared" si="26"/>
        <v>2001030200180.5</v>
      </c>
      <c r="B1617" s="117">
        <v>200103020018</v>
      </c>
      <c r="C1617" s="120">
        <v>0.5</v>
      </c>
      <c r="D1617" s="119" t="s">
        <v>2074</v>
      </c>
    </row>
    <row r="1618" spans="1:4" x14ac:dyDescent="0.25">
      <c r="A1618" s="116" t="str">
        <f t="shared" si="26"/>
        <v>2001020100180.4</v>
      </c>
      <c r="B1618" s="117">
        <v>200102010018</v>
      </c>
      <c r="C1618" s="120">
        <v>0.4</v>
      </c>
      <c r="D1618" s="119" t="s">
        <v>2075</v>
      </c>
    </row>
    <row r="1619" spans="1:4" x14ac:dyDescent="0.25">
      <c r="A1619" s="116" t="str">
        <f t="shared" si="26"/>
        <v>2001010100080.4</v>
      </c>
      <c r="B1619" s="117">
        <v>200101010008</v>
      </c>
      <c r="C1619" s="120">
        <v>0.4</v>
      </c>
      <c r="D1619" s="119" t="s">
        <v>2076</v>
      </c>
    </row>
    <row r="1620" spans="1:4" x14ac:dyDescent="0.25">
      <c r="A1620" s="116" t="str">
        <f t="shared" si="26"/>
        <v>2001010100090.4</v>
      </c>
      <c r="B1620" s="117">
        <v>200101010009</v>
      </c>
      <c r="C1620" s="120">
        <v>0.4</v>
      </c>
      <c r="D1620" s="119" t="s">
        <v>2077</v>
      </c>
    </row>
    <row r="1621" spans="1:4" x14ac:dyDescent="0.25">
      <c r="A1621" s="116" t="str">
        <f t="shared" si="26"/>
        <v>2001020200110.4</v>
      </c>
      <c r="B1621" s="117">
        <v>200102020011</v>
      </c>
      <c r="C1621" s="120">
        <v>0.4</v>
      </c>
      <c r="D1621" s="119" t="s">
        <v>2078</v>
      </c>
    </row>
    <row r="1622" spans="1:4" x14ac:dyDescent="0.25">
      <c r="A1622" s="116" t="str">
        <f t="shared" si="26"/>
        <v>2001030200190.5</v>
      </c>
      <c r="B1622" s="117">
        <v>200103020019</v>
      </c>
      <c r="C1622" s="120">
        <v>0.5</v>
      </c>
      <c r="D1622" s="119" t="s">
        <v>2079</v>
      </c>
    </row>
    <row r="1623" spans="1:4" x14ac:dyDescent="0.25">
      <c r="A1623" s="116" t="str">
        <f t="shared" si="26"/>
        <v>2001020100540.5</v>
      </c>
      <c r="B1623" s="117">
        <v>200102010054</v>
      </c>
      <c r="C1623" s="120">
        <v>0.5</v>
      </c>
      <c r="D1623" s="119" t="s">
        <v>2080</v>
      </c>
    </row>
    <row r="1624" spans="1:4" x14ac:dyDescent="0.25">
      <c r="A1624" s="116" t="str">
        <f t="shared" si="26"/>
        <v>2001020200120.5</v>
      </c>
      <c r="B1624" s="117">
        <v>200102020012</v>
      </c>
      <c r="C1624" s="120">
        <v>0.5</v>
      </c>
      <c r="D1624" s="119" t="s">
        <v>2081</v>
      </c>
    </row>
    <row r="1625" spans="1:4" x14ac:dyDescent="0.25">
      <c r="A1625" s="116" t="str">
        <f t="shared" si="26"/>
        <v>2001020200130.4</v>
      </c>
      <c r="B1625" s="117">
        <v>200102020013</v>
      </c>
      <c r="C1625" s="120">
        <v>0.4</v>
      </c>
      <c r="D1625" s="119" t="s">
        <v>2082</v>
      </c>
    </row>
    <row r="1626" spans="1:4" x14ac:dyDescent="0.25">
      <c r="A1626" s="116" t="str">
        <f t="shared" si="26"/>
        <v>2001020100190.4</v>
      </c>
      <c r="B1626" s="117">
        <v>200102010019</v>
      </c>
      <c r="C1626" s="120">
        <v>0.4</v>
      </c>
      <c r="D1626" s="119" t="s">
        <v>2083</v>
      </c>
    </row>
    <row r="1627" spans="1:4" x14ac:dyDescent="0.25">
      <c r="A1627" s="116" t="str">
        <f t="shared" si="26"/>
        <v>2001030200210.4</v>
      </c>
      <c r="B1627" s="117">
        <v>200103020021</v>
      </c>
      <c r="C1627" s="120">
        <v>0.4</v>
      </c>
      <c r="D1627" s="119" t="s">
        <v>2084</v>
      </c>
    </row>
    <row r="1628" spans="1:4" x14ac:dyDescent="0.25">
      <c r="A1628" s="116" t="str">
        <f t="shared" si="26"/>
        <v>2001020100200.4</v>
      </c>
      <c r="B1628" s="117">
        <v>200102010020</v>
      </c>
      <c r="C1628" s="120">
        <v>0.4</v>
      </c>
      <c r="D1628" s="119" t="s">
        <v>2085</v>
      </c>
    </row>
    <row r="1629" spans="1:4" x14ac:dyDescent="0.25">
      <c r="A1629" s="116" t="str">
        <f t="shared" si="26"/>
        <v>2001010105010.4</v>
      </c>
      <c r="B1629" s="117">
        <v>200101010501</v>
      </c>
      <c r="C1629" s="120">
        <v>0.4</v>
      </c>
      <c r="D1629" s="119" t="s">
        <v>2086</v>
      </c>
    </row>
    <row r="1630" spans="1:4" x14ac:dyDescent="0.25">
      <c r="A1630" s="116" t="str">
        <f t="shared" si="26"/>
        <v>2001010105020.4</v>
      </c>
      <c r="B1630" s="117">
        <v>200101010502</v>
      </c>
      <c r="C1630" s="120">
        <v>0.4</v>
      </c>
      <c r="D1630" s="119" t="s">
        <v>2087</v>
      </c>
    </row>
    <row r="1631" spans="1:4" x14ac:dyDescent="0.25">
      <c r="A1631" s="116" t="str">
        <f t="shared" si="26"/>
        <v>2001010100100.4</v>
      </c>
      <c r="B1631" s="117">
        <v>200101010010</v>
      </c>
      <c r="C1631" s="120">
        <v>0.4</v>
      </c>
      <c r="D1631" s="119" t="s">
        <v>2088</v>
      </c>
    </row>
    <row r="1632" spans="1:4" x14ac:dyDescent="0.25">
      <c r="A1632" s="116" t="str">
        <f t="shared" si="26"/>
        <v>2001020100210.4</v>
      </c>
      <c r="B1632" s="117">
        <v>200102010021</v>
      </c>
      <c r="C1632" s="120">
        <v>0.4</v>
      </c>
      <c r="D1632" s="119" t="s">
        <v>2089</v>
      </c>
    </row>
    <row r="1633" spans="1:4" x14ac:dyDescent="0.25">
      <c r="A1633" s="116" t="str">
        <f t="shared" si="26"/>
        <v>2001010100110.4</v>
      </c>
      <c r="B1633" s="117">
        <v>200101010011</v>
      </c>
      <c r="C1633" s="120">
        <v>0.4</v>
      </c>
      <c r="D1633" s="119" t="s">
        <v>2090</v>
      </c>
    </row>
    <row r="1634" spans="1:4" x14ac:dyDescent="0.25">
      <c r="A1634" s="116" t="str">
        <f t="shared" si="26"/>
        <v>2001030200220.55</v>
      </c>
      <c r="B1634" s="117">
        <v>200103020022</v>
      </c>
      <c r="C1634" s="120">
        <v>0.55000000000000004</v>
      </c>
      <c r="D1634" s="119" t="s">
        <v>2091</v>
      </c>
    </row>
    <row r="1635" spans="1:4" x14ac:dyDescent="0.25">
      <c r="A1635" s="116" t="str">
        <f t="shared" si="26"/>
        <v>2001020200140.4</v>
      </c>
      <c r="B1635" s="117">
        <v>200102020014</v>
      </c>
      <c r="C1635" s="120">
        <v>0.4</v>
      </c>
      <c r="D1635" s="119" t="s">
        <v>2092</v>
      </c>
    </row>
    <row r="1636" spans="1:4" x14ac:dyDescent="0.25">
      <c r="A1636" s="116" t="str">
        <f t="shared" si="26"/>
        <v>2001010105030.4</v>
      </c>
      <c r="B1636" s="117">
        <v>200101010503</v>
      </c>
      <c r="C1636" s="120">
        <v>0.4</v>
      </c>
      <c r="D1636" s="119" t="s">
        <v>2093</v>
      </c>
    </row>
    <row r="1637" spans="1:4" x14ac:dyDescent="0.25">
      <c r="A1637" s="116" t="str">
        <f t="shared" si="26"/>
        <v>2001020200150.4</v>
      </c>
      <c r="B1637" s="117">
        <v>200102020015</v>
      </c>
      <c r="C1637" s="120">
        <v>0.4</v>
      </c>
      <c r="D1637" s="119" t="s">
        <v>777</v>
      </c>
    </row>
    <row r="1638" spans="1:4" x14ac:dyDescent="0.25">
      <c r="A1638" s="116" t="str">
        <f t="shared" si="26"/>
        <v>2001030200230.4</v>
      </c>
      <c r="B1638" s="117">
        <v>200103020023</v>
      </c>
      <c r="C1638" s="120">
        <v>0.4</v>
      </c>
      <c r="D1638" s="119" t="s">
        <v>2094</v>
      </c>
    </row>
    <row r="1639" spans="1:4" x14ac:dyDescent="0.25">
      <c r="A1639" s="116" t="str">
        <f t="shared" si="26"/>
        <v>2001030200240.4</v>
      </c>
      <c r="B1639" s="117">
        <v>200103020024</v>
      </c>
      <c r="C1639" s="120">
        <v>0.4</v>
      </c>
      <c r="D1639" s="119" t="s">
        <v>2095</v>
      </c>
    </row>
    <row r="1640" spans="1:4" x14ac:dyDescent="0.25">
      <c r="A1640" s="116" t="str">
        <f t="shared" si="26"/>
        <v>2001020201010.4</v>
      </c>
      <c r="B1640" s="117">
        <v>200102020101</v>
      </c>
      <c r="C1640" s="120">
        <v>0.4</v>
      </c>
      <c r="D1640" s="119" t="s">
        <v>2096</v>
      </c>
    </row>
    <row r="1641" spans="1:4" x14ac:dyDescent="0.25">
      <c r="A1641" s="116" t="str">
        <f t="shared" si="26"/>
        <v>2001010108020.4</v>
      </c>
      <c r="B1641" s="117">
        <v>200101010802</v>
      </c>
      <c r="C1641" s="120">
        <v>0.4</v>
      </c>
      <c r="D1641" s="119" t="s">
        <v>2097</v>
      </c>
    </row>
    <row r="1642" spans="1:4" x14ac:dyDescent="0.25">
      <c r="A1642" s="116" t="str">
        <f t="shared" si="26"/>
        <v>2001010107010.4</v>
      </c>
      <c r="B1642" s="117">
        <v>200101010701</v>
      </c>
      <c r="C1642" s="120">
        <v>0.4</v>
      </c>
      <c r="D1642" s="119" t="s">
        <v>2098</v>
      </c>
    </row>
    <row r="1643" spans="1:4" x14ac:dyDescent="0.25">
      <c r="A1643" s="116" t="str">
        <f t="shared" si="26"/>
        <v>2001030200260.5</v>
      </c>
      <c r="B1643" s="117">
        <v>200103020026</v>
      </c>
      <c r="C1643" s="120">
        <v>0.5</v>
      </c>
      <c r="D1643" s="119" t="s">
        <v>2099</v>
      </c>
    </row>
    <row r="1644" spans="1:4" x14ac:dyDescent="0.25">
      <c r="A1644" s="116" t="str">
        <f t="shared" si="26"/>
        <v>2001030200250.4</v>
      </c>
      <c r="B1644" s="117">
        <v>200103020025</v>
      </c>
      <c r="C1644" s="120">
        <v>0.4</v>
      </c>
      <c r="D1644" s="119" t="s">
        <v>2100</v>
      </c>
    </row>
    <row r="1645" spans="1:4" x14ac:dyDescent="0.25">
      <c r="A1645" s="116" t="str">
        <f t="shared" si="26"/>
        <v>2001020100220.4</v>
      </c>
      <c r="B1645" s="117">
        <v>200102010022</v>
      </c>
      <c r="C1645" s="120">
        <v>0.4</v>
      </c>
      <c r="D1645" s="119" t="s">
        <v>2101</v>
      </c>
    </row>
    <row r="1646" spans="1:4" x14ac:dyDescent="0.25">
      <c r="A1646" s="116" t="str">
        <f t="shared" si="26"/>
        <v>2001010105041</v>
      </c>
      <c r="B1646" s="117">
        <v>200101010504</v>
      </c>
      <c r="C1646" s="120">
        <f>40%+60%</f>
        <v>1</v>
      </c>
      <c r="D1646" s="119" t="s">
        <v>2102</v>
      </c>
    </row>
    <row r="1647" spans="1:4" x14ac:dyDescent="0.25">
      <c r="A1647" s="116" t="str">
        <f t="shared" si="26"/>
        <v>2001010100150.4</v>
      </c>
      <c r="B1647" s="117">
        <v>200101010015</v>
      </c>
      <c r="C1647" s="120">
        <v>0.4</v>
      </c>
      <c r="D1647" s="119" t="s">
        <v>2103</v>
      </c>
    </row>
    <row r="1648" spans="1:4" x14ac:dyDescent="0.25">
      <c r="A1648" s="116" t="str">
        <f t="shared" si="26"/>
        <v>2001020100330.4</v>
      </c>
      <c r="B1648" s="117">
        <v>200102010033</v>
      </c>
      <c r="C1648" s="120">
        <v>0.4</v>
      </c>
      <c r="D1648" s="119" t="s">
        <v>2104</v>
      </c>
    </row>
    <row r="1649" spans="1:4" x14ac:dyDescent="0.25">
      <c r="A1649" s="116" t="str">
        <f t="shared" si="26"/>
        <v>2001020100320.4</v>
      </c>
      <c r="B1649" s="117">
        <v>200102010032</v>
      </c>
      <c r="C1649" s="120">
        <v>0.4</v>
      </c>
      <c r="D1649" s="119" t="s">
        <v>2105</v>
      </c>
    </row>
    <row r="1650" spans="1:4" x14ac:dyDescent="0.25">
      <c r="A1650" s="116" t="str">
        <f t="shared" si="26"/>
        <v>2001020105010.5</v>
      </c>
      <c r="B1650" s="117">
        <v>200102010501</v>
      </c>
      <c r="C1650" s="120">
        <v>0.5</v>
      </c>
      <c r="D1650" s="119" t="s">
        <v>2106</v>
      </c>
    </row>
    <row r="1651" spans="1:4" x14ac:dyDescent="0.25">
      <c r="A1651" s="116" t="str">
        <f t="shared" si="26"/>
        <v>2001020200180.4</v>
      </c>
      <c r="B1651" s="117">
        <v>200102020018</v>
      </c>
      <c r="C1651" s="120">
        <v>0.4</v>
      </c>
      <c r="D1651" s="119" t="s">
        <v>2107</v>
      </c>
    </row>
    <row r="1652" spans="1:4" x14ac:dyDescent="0.25">
      <c r="A1652" s="116" t="str">
        <f t="shared" si="26"/>
        <v>2001010108140.6</v>
      </c>
      <c r="B1652" s="117">
        <v>200101010814</v>
      </c>
      <c r="C1652" s="120">
        <v>0.6</v>
      </c>
      <c r="D1652" s="119" t="s">
        <v>2108</v>
      </c>
    </row>
    <row r="1653" spans="1:4" x14ac:dyDescent="0.25">
      <c r="A1653" s="116" t="str">
        <f t="shared" si="26"/>
        <v>2001020100300.5</v>
      </c>
      <c r="B1653" s="117">
        <v>200102010030</v>
      </c>
      <c r="C1653" s="120">
        <v>0.5</v>
      </c>
      <c r="D1653" s="119" t="s">
        <v>2109</v>
      </c>
    </row>
    <row r="1654" spans="1:4" x14ac:dyDescent="0.25">
      <c r="A1654" s="116" t="str">
        <f t="shared" si="26"/>
        <v>2001030200360.4</v>
      </c>
      <c r="B1654" s="117">
        <v>200103020036</v>
      </c>
      <c r="C1654" s="120">
        <v>0.4</v>
      </c>
      <c r="D1654" s="119" t="s">
        <v>2110</v>
      </c>
    </row>
    <row r="1655" spans="1:4" x14ac:dyDescent="0.25">
      <c r="A1655" s="116" t="str">
        <f t="shared" si="26"/>
        <v>2001020100280.4</v>
      </c>
      <c r="B1655" s="117">
        <v>200102010028</v>
      </c>
      <c r="C1655" s="120">
        <v>0.4</v>
      </c>
      <c r="D1655" s="119" t="s">
        <v>2111</v>
      </c>
    </row>
    <row r="1656" spans="1:4" x14ac:dyDescent="0.25">
      <c r="A1656" s="116" t="str">
        <f t="shared" si="26"/>
        <v>2001010108060.6</v>
      </c>
      <c r="B1656" s="117">
        <v>200101010806</v>
      </c>
      <c r="C1656" s="120">
        <v>0.6</v>
      </c>
      <c r="D1656" s="119" t="s">
        <v>735</v>
      </c>
    </row>
    <row r="1657" spans="1:4" x14ac:dyDescent="0.25">
      <c r="A1657" s="116" t="str">
        <f t="shared" ref="A1657:A1720" si="27">CONCATENATE(B1657,C1657)</f>
        <v>2001010108070.6</v>
      </c>
      <c r="B1657" s="117">
        <v>200101010807</v>
      </c>
      <c r="C1657" s="120">
        <v>0.6</v>
      </c>
      <c r="D1657" s="119" t="s">
        <v>732</v>
      </c>
    </row>
    <row r="1658" spans="1:4" x14ac:dyDescent="0.25">
      <c r="A1658" s="116" t="str">
        <f t="shared" si="27"/>
        <v>2001030200340.4</v>
      </c>
      <c r="B1658" s="117">
        <v>200103020034</v>
      </c>
      <c r="C1658" s="120">
        <v>0.4</v>
      </c>
      <c r="D1658" s="119" t="s">
        <v>2112</v>
      </c>
    </row>
    <row r="1659" spans="1:4" x14ac:dyDescent="0.25">
      <c r="A1659" s="116" t="str">
        <f t="shared" si="27"/>
        <v>2001030200300.5</v>
      </c>
      <c r="B1659" s="117">
        <v>200103020030</v>
      </c>
      <c r="C1659" s="120">
        <v>0.5</v>
      </c>
      <c r="D1659" s="119" t="s">
        <v>2113</v>
      </c>
    </row>
    <row r="1660" spans="1:4" x14ac:dyDescent="0.25">
      <c r="A1660" s="116" t="str">
        <f t="shared" si="27"/>
        <v>2001020300010.4</v>
      </c>
      <c r="B1660" s="117">
        <v>200102030001</v>
      </c>
      <c r="C1660" s="120">
        <v>0.4</v>
      </c>
      <c r="D1660" s="119" t="s">
        <v>2114</v>
      </c>
    </row>
    <row r="1661" spans="1:4" x14ac:dyDescent="0.25">
      <c r="A1661" s="116" t="str">
        <f t="shared" si="27"/>
        <v>2001030200380.4</v>
      </c>
      <c r="B1661" s="117">
        <v>200103020038</v>
      </c>
      <c r="C1661" s="120">
        <v>0.4</v>
      </c>
      <c r="D1661" s="119" t="s">
        <v>2115</v>
      </c>
    </row>
    <row r="1662" spans="1:4" x14ac:dyDescent="0.25">
      <c r="A1662" s="116" t="str">
        <f t="shared" si="27"/>
        <v>2001010108170.6</v>
      </c>
      <c r="B1662" s="117">
        <v>200101010817</v>
      </c>
      <c r="C1662" s="120">
        <v>0.6</v>
      </c>
      <c r="D1662" s="119" t="s">
        <v>2116</v>
      </c>
    </row>
    <row r="1663" spans="1:4" x14ac:dyDescent="0.25">
      <c r="A1663" s="116" t="str">
        <f t="shared" si="27"/>
        <v>2001010108160.6</v>
      </c>
      <c r="B1663" s="117">
        <v>200101010816</v>
      </c>
      <c r="C1663" s="120">
        <v>0.6</v>
      </c>
      <c r="D1663" s="119" t="s">
        <v>2117</v>
      </c>
    </row>
    <row r="1664" spans="1:4" x14ac:dyDescent="0.25">
      <c r="A1664" s="116" t="str">
        <f t="shared" si="27"/>
        <v>2001010108150.6</v>
      </c>
      <c r="B1664" s="117">
        <v>200101010815</v>
      </c>
      <c r="C1664" s="120">
        <v>0.6</v>
      </c>
      <c r="D1664" s="119" t="s">
        <v>2118</v>
      </c>
    </row>
    <row r="1665" spans="1:4" x14ac:dyDescent="0.25">
      <c r="A1665" s="116" t="str">
        <f t="shared" si="27"/>
        <v>2001010108180.6</v>
      </c>
      <c r="B1665" s="117">
        <v>200101010818</v>
      </c>
      <c r="C1665" s="120">
        <v>0.6</v>
      </c>
      <c r="D1665" s="119" t="s">
        <v>2119</v>
      </c>
    </row>
    <row r="1666" spans="1:4" x14ac:dyDescent="0.25">
      <c r="A1666" s="116" t="str">
        <f t="shared" si="27"/>
        <v>2001030200370.4</v>
      </c>
      <c r="B1666" s="117">
        <v>200103020037</v>
      </c>
      <c r="C1666" s="120">
        <v>0.4</v>
      </c>
      <c r="D1666" s="119" t="s">
        <v>2120</v>
      </c>
    </row>
    <row r="1667" spans="1:4" x14ac:dyDescent="0.25">
      <c r="A1667" s="116" t="str">
        <f t="shared" si="27"/>
        <v>2001030200350.6</v>
      </c>
      <c r="B1667" s="117">
        <v>200103020035</v>
      </c>
      <c r="C1667" s="120">
        <v>0.6</v>
      </c>
      <c r="D1667" s="119" t="s">
        <v>2121</v>
      </c>
    </row>
    <row r="1668" spans="1:4" x14ac:dyDescent="0.25">
      <c r="A1668" s="116" t="str">
        <f t="shared" si="27"/>
        <v>2001020100260.4</v>
      </c>
      <c r="B1668" s="117">
        <v>200102010026</v>
      </c>
      <c r="C1668" s="120">
        <v>0.4</v>
      </c>
      <c r="D1668" s="119" t="s">
        <v>2122</v>
      </c>
    </row>
    <row r="1669" spans="1:4" x14ac:dyDescent="0.25">
      <c r="A1669" s="116" t="str">
        <f t="shared" si="27"/>
        <v>2001030200310.5</v>
      </c>
      <c r="B1669" s="117">
        <v>200103020031</v>
      </c>
      <c r="C1669" s="120">
        <v>0.5</v>
      </c>
      <c r="D1669" s="119" t="s">
        <v>2123</v>
      </c>
    </row>
    <row r="1670" spans="1:4" x14ac:dyDescent="0.25">
      <c r="A1670" s="116" t="str">
        <f t="shared" si="27"/>
        <v>2001030200330.4</v>
      </c>
      <c r="B1670" s="117">
        <v>200103020033</v>
      </c>
      <c r="C1670" s="120">
        <v>0.4</v>
      </c>
      <c r="D1670" s="119" t="s">
        <v>2124</v>
      </c>
    </row>
    <row r="1671" spans="1:4" x14ac:dyDescent="0.25">
      <c r="A1671" s="116" t="str">
        <f t="shared" si="27"/>
        <v>2001020200170.4</v>
      </c>
      <c r="B1671" s="117">
        <v>200102020017</v>
      </c>
      <c r="C1671" s="120">
        <v>0.4</v>
      </c>
      <c r="D1671" s="119" t="s">
        <v>775</v>
      </c>
    </row>
    <row r="1672" spans="1:4" x14ac:dyDescent="0.25">
      <c r="A1672" s="116" t="str">
        <f t="shared" si="27"/>
        <v>2001020200190.4</v>
      </c>
      <c r="B1672" s="117">
        <v>200102020019</v>
      </c>
      <c r="C1672" s="120">
        <v>0.4</v>
      </c>
      <c r="D1672" s="119" t="s">
        <v>701</v>
      </c>
    </row>
    <row r="1673" spans="1:4" x14ac:dyDescent="0.25">
      <c r="A1673" s="116" t="str">
        <f t="shared" si="27"/>
        <v>2001030200320.4</v>
      </c>
      <c r="B1673" s="117">
        <v>200103020032</v>
      </c>
      <c r="C1673" s="120">
        <v>0.4</v>
      </c>
      <c r="D1673" s="119" t="s">
        <v>2125</v>
      </c>
    </row>
    <row r="1674" spans="1:4" x14ac:dyDescent="0.25">
      <c r="A1674" s="116" t="str">
        <f t="shared" si="27"/>
        <v>2001020100250.5</v>
      </c>
      <c r="B1674" s="117">
        <v>200102010025</v>
      </c>
      <c r="C1674" s="120">
        <v>0.5</v>
      </c>
      <c r="D1674" s="119" t="s">
        <v>2126</v>
      </c>
    </row>
    <row r="1675" spans="1:4" x14ac:dyDescent="0.25">
      <c r="A1675" s="116" t="str">
        <f t="shared" si="27"/>
        <v>2001020100230.4</v>
      </c>
      <c r="B1675" s="117">
        <v>200102010023</v>
      </c>
      <c r="C1675" s="120">
        <v>0.4</v>
      </c>
      <c r="D1675" s="119" t="s">
        <v>2127</v>
      </c>
    </row>
    <row r="1676" spans="1:4" x14ac:dyDescent="0.25">
      <c r="A1676" s="116" t="str">
        <f t="shared" si="27"/>
        <v>2001030200280.5</v>
      </c>
      <c r="B1676" s="117">
        <v>200103020028</v>
      </c>
      <c r="C1676" s="120">
        <f>40%+10%</f>
        <v>0.5</v>
      </c>
      <c r="D1676" s="119" t="s">
        <v>2128</v>
      </c>
    </row>
    <row r="1677" spans="1:4" x14ac:dyDescent="0.25">
      <c r="A1677" s="116" t="str">
        <f t="shared" si="27"/>
        <v>2001030200290.45</v>
      </c>
      <c r="B1677" s="117">
        <v>200103020029</v>
      </c>
      <c r="C1677" s="120">
        <v>0.45</v>
      </c>
      <c r="D1677" s="119" t="s">
        <v>2129</v>
      </c>
    </row>
    <row r="1678" spans="1:4" x14ac:dyDescent="0.25">
      <c r="A1678" s="116" t="str">
        <f t="shared" si="27"/>
        <v>2001020200160.4</v>
      </c>
      <c r="B1678" s="117">
        <v>200102020016</v>
      </c>
      <c r="C1678" s="120">
        <v>0.4</v>
      </c>
      <c r="D1678" s="119" t="s">
        <v>1881</v>
      </c>
    </row>
    <row r="1679" spans="1:4" x14ac:dyDescent="0.25">
      <c r="A1679" s="116" t="str">
        <f t="shared" si="27"/>
        <v>2001030200270.4</v>
      </c>
      <c r="B1679" s="117">
        <v>200103020027</v>
      </c>
      <c r="C1679" s="120">
        <v>0.4</v>
      </c>
      <c r="D1679" s="119" t="s">
        <v>2130</v>
      </c>
    </row>
    <row r="1680" spans="1:4" x14ac:dyDescent="0.25">
      <c r="A1680" s="116" t="str">
        <f t="shared" si="27"/>
        <v>2001010108120.6</v>
      </c>
      <c r="B1680" s="117">
        <v>200101010812</v>
      </c>
      <c r="C1680" s="120">
        <v>0.6</v>
      </c>
      <c r="D1680" s="119" t="s">
        <v>765</v>
      </c>
    </row>
    <row r="1681" spans="1:4" x14ac:dyDescent="0.25">
      <c r="A1681" s="116" t="str">
        <f t="shared" si="27"/>
        <v>2001010100140.4</v>
      </c>
      <c r="B1681" s="117">
        <v>200101010014</v>
      </c>
      <c r="C1681" s="120">
        <v>0.4</v>
      </c>
      <c r="D1681" s="119" t="s">
        <v>2131</v>
      </c>
    </row>
    <row r="1682" spans="1:4" x14ac:dyDescent="0.25">
      <c r="A1682" s="116" t="str">
        <f t="shared" si="27"/>
        <v>2001010100130.4</v>
      </c>
      <c r="B1682" s="117">
        <v>200101010013</v>
      </c>
      <c r="C1682" s="120">
        <v>0.4</v>
      </c>
      <c r="D1682" s="119" t="s">
        <v>696</v>
      </c>
    </row>
    <row r="1683" spans="1:4" x14ac:dyDescent="0.25">
      <c r="A1683" s="116" t="str">
        <f t="shared" si="27"/>
        <v>2001010108040.6</v>
      </c>
      <c r="B1683" s="117">
        <v>200101010804</v>
      </c>
      <c r="C1683" s="120">
        <v>0.6</v>
      </c>
      <c r="D1683" s="119" t="s">
        <v>737</v>
      </c>
    </row>
    <row r="1684" spans="1:4" x14ac:dyDescent="0.25">
      <c r="A1684" s="116" t="str">
        <f t="shared" si="27"/>
        <v>2001010108100.6</v>
      </c>
      <c r="B1684" s="117">
        <v>200101010810</v>
      </c>
      <c r="C1684" s="120">
        <v>0.6</v>
      </c>
      <c r="D1684" s="119" t="s">
        <v>734</v>
      </c>
    </row>
    <row r="1685" spans="1:4" x14ac:dyDescent="0.25">
      <c r="A1685" s="116" t="str">
        <f t="shared" si="27"/>
        <v>2001020100340.4</v>
      </c>
      <c r="B1685" s="117">
        <v>200102010034</v>
      </c>
      <c r="C1685" s="120">
        <v>0.4</v>
      </c>
      <c r="D1685" s="119" t="s">
        <v>2132</v>
      </c>
    </row>
    <row r="1686" spans="1:4" x14ac:dyDescent="0.25">
      <c r="A1686" s="116" t="str">
        <f t="shared" si="27"/>
        <v>2001010108080.6</v>
      </c>
      <c r="B1686" s="117">
        <v>200101010808</v>
      </c>
      <c r="C1686" s="120">
        <v>0.6</v>
      </c>
      <c r="D1686" s="119" t="s">
        <v>731</v>
      </c>
    </row>
    <row r="1687" spans="1:4" x14ac:dyDescent="0.25">
      <c r="A1687" s="116" t="str">
        <f t="shared" si="27"/>
        <v>2001010108030.6</v>
      </c>
      <c r="B1687" s="117">
        <v>200101010803</v>
      </c>
      <c r="C1687" s="120">
        <v>0.6</v>
      </c>
      <c r="D1687" s="119" t="s">
        <v>2133</v>
      </c>
    </row>
    <row r="1688" spans="1:4" x14ac:dyDescent="0.25">
      <c r="A1688" s="116" t="str">
        <f t="shared" si="27"/>
        <v>2001010108050.6</v>
      </c>
      <c r="B1688" s="117">
        <v>200101010805</v>
      </c>
      <c r="C1688" s="120">
        <v>0.6</v>
      </c>
      <c r="D1688" s="119" t="s">
        <v>730</v>
      </c>
    </row>
    <row r="1689" spans="1:4" x14ac:dyDescent="0.25">
      <c r="A1689" s="116" t="str">
        <f t="shared" si="27"/>
        <v>2001010108130.6</v>
      </c>
      <c r="B1689" s="117">
        <v>200101010813</v>
      </c>
      <c r="C1689" s="120">
        <v>0.6</v>
      </c>
      <c r="D1689" s="119" t="s">
        <v>736</v>
      </c>
    </row>
    <row r="1690" spans="1:4" x14ac:dyDescent="0.25">
      <c r="A1690" s="116" t="str">
        <f t="shared" si="27"/>
        <v>2001010100120.4</v>
      </c>
      <c r="B1690" s="117">
        <v>200101010012</v>
      </c>
      <c r="C1690" s="120">
        <v>0.4</v>
      </c>
      <c r="D1690" s="119" t="s">
        <v>758</v>
      </c>
    </row>
    <row r="1691" spans="1:4" x14ac:dyDescent="0.25">
      <c r="A1691" s="116" t="str">
        <f t="shared" si="27"/>
        <v>2001020100270.5</v>
      </c>
      <c r="B1691" s="117">
        <v>200102010027</v>
      </c>
      <c r="C1691" s="120">
        <v>0.5</v>
      </c>
      <c r="D1691" s="119" t="s">
        <v>1142</v>
      </c>
    </row>
    <row r="1692" spans="1:4" x14ac:dyDescent="0.25">
      <c r="A1692" s="116" t="str">
        <f t="shared" si="27"/>
        <v>2001020100290.47</v>
      </c>
      <c r="B1692" s="117">
        <v>200102010029</v>
      </c>
      <c r="C1692" s="120">
        <f>40%+7%</f>
        <v>0.47000000000000003</v>
      </c>
      <c r="D1692" s="119" t="s">
        <v>2134</v>
      </c>
    </row>
    <row r="1693" spans="1:4" x14ac:dyDescent="0.25">
      <c r="A1693" s="116" t="str">
        <f t="shared" si="27"/>
        <v>2001020100240.4</v>
      </c>
      <c r="B1693" s="117">
        <v>200102010024</v>
      </c>
      <c r="C1693" s="120">
        <v>0.4</v>
      </c>
      <c r="D1693" s="119" t="s">
        <v>2135</v>
      </c>
    </row>
    <row r="1694" spans="1:4" x14ac:dyDescent="0.25">
      <c r="A1694" s="116" t="str">
        <f t="shared" si="27"/>
        <v>2001010108090.6</v>
      </c>
      <c r="B1694" s="117">
        <v>200101010809</v>
      </c>
      <c r="C1694" s="120">
        <v>0.6</v>
      </c>
      <c r="D1694" s="119" t="s">
        <v>2136</v>
      </c>
    </row>
    <row r="1695" spans="1:4" x14ac:dyDescent="0.25">
      <c r="A1695" s="116" t="str">
        <f t="shared" si="27"/>
        <v>2001010108110.6</v>
      </c>
      <c r="B1695" s="117">
        <v>200101010811</v>
      </c>
      <c r="C1695" s="120">
        <v>0.6</v>
      </c>
      <c r="D1695" s="119" t="s">
        <v>2137</v>
      </c>
    </row>
    <row r="1696" spans="1:4" x14ac:dyDescent="0.25">
      <c r="A1696" s="116" t="str">
        <f t="shared" si="27"/>
        <v>2001030200400.4</v>
      </c>
      <c r="B1696" s="117">
        <v>200103020040</v>
      </c>
      <c r="C1696" s="120">
        <v>0.4</v>
      </c>
      <c r="D1696" s="119" t="s">
        <v>2138</v>
      </c>
    </row>
    <row r="1697" spans="1:4" x14ac:dyDescent="0.25">
      <c r="A1697" s="116" t="str">
        <f t="shared" si="27"/>
        <v>2001020100350.4</v>
      </c>
      <c r="B1697" s="117">
        <v>200102010035</v>
      </c>
      <c r="C1697" s="120">
        <v>0.4</v>
      </c>
      <c r="D1697" s="119" t="s">
        <v>2139</v>
      </c>
    </row>
    <row r="1698" spans="1:4" x14ac:dyDescent="0.25">
      <c r="A1698" s="116" t="str">
        <f t="shared" si="27"/>
        <v>2001020100310.4</v>
      </c>
      <c r="B1698" s="117">
        <v>200102010031</v>
      </c>
      <c r="C1698" s="120">
        <v>0.4</v>
      </c>
      <c r="D1698" s="119" t="s">
        <v>2140</v>
      </c>
    </row>
    <row r="1699" spans="1:4" x14ac:dyDescent="0.25">
      <c r="A1699" s="116" t="str">
        <f t="shared" si="27"/>
        <v>2001030200410.4</v>
      </c>
      <c r="B1699" s="117">
        <v>200103020041</v>
      </c>
      <c r="C1699" s="120">
        <v>0.4</v>
      </c>
      <c r="D1699" s="119" t="s">
        <v>2141</v>
      </c>
    </row>
    <row r="1700" spans="1:4" x14ac:dyDescent="0.25">
      <c r="A1700" s="116" t="str">
        <f t="shared" si="27"/>
        <v>2001010100160.4</v>
      </c>
      <c r="B1700" s="117">
        <v>200101010016</v>
      </c>
      <c r="C1700" s="120">
        <v>0.4</v>
      </c>
      <c r="D1700" s="119" t="s">
        <v>2142</v>
      </c>
    </row>
    <row r="1701" spans="1:4" x14ac:dyDescent="0.25">
      <c r="A1701" s="116" t="str">
        <f t="shared" si="27"/>
        <v>2001030200390.4</v>
      </c>
      <c r="B1701" s="117">
        <v>200103020039</v>
      </c>
      <c r="C1701" s="120">
        <v>0.4</v>
      </c>
      <c r="D1701" s="119" t="s">
        <v>2143</v>
      </c>
    </row>
    <row r="1702" spans="1:4" x14ac:dyDescent="0.25">
      <c r="A1702" s="116" t="str">
        <f t="shared" si="27"/>
        <v>2001020105020.65</v>
      </c>
      <c r="B1702" s="117">
        <v>200102010502</v>
      </c>
      <c r="C1702" s="120">
        <f>65%</f>
        <v>0.65</v>
      </c>
      <c r="D1702" s="119" t="s">
        <v>750</v>
      </c>
    </row>
    <row r="1703" spans="1:4" x14ac:dyDescent="0.25">
      <c r="A1703" s="116" t="str">
        <f t="shared" si="27"/>
        <v>2001010105050.8</v>
      </c>
      <c r="B1703" s="117">
        <v>200101010505</v>
      </c>
      <c r="C1703" s="120">
        <v>0.8</v>
      </c>
      <c r="D1703" s="119" t="s">
        <v>2144</v>
      </c>
    </row>
    <row r="1704" spans="1:4" x14ac:dyDescent="0.25">
      <c r="A1704" s="116" t="str">
        <f t="shared" si="27"/>
        <v>2001020200200.4</v>
      </c>
      <c r="B1704" s="117">
        <v>200102020020</v>
      </c>
      <c r="C1704" s="120">
        <v>0.4</v>
      </c>
      <c r="D1704" s="119" t="s">
        <v>2145</v>
      </c>
    </row>
    <row r="1705" spans="1:4" x14ac:dyDescent="0.25">
      <c r="A1705" s="116" t="str">
        <f t="shared" si="27"/>
        <v>2001010100170.4</v>
      </c>
      <c r="B1705" s="117">
        <v>200101010017</v>
      </c>
      <c r="C1705" s="120">
        <v>0.4</v>
      </c>
      <c r="D1705" s="119" t="s">
        <v>2146</v>
      </c>
    </row>
    <row r="1706" spans="1:4" x14ac:dyDescent="0.25">
      <c r="A1706" s="116" t="str">
        <f t="shared" si="27"/>
        <v>2001030200420.47</v>
      </c>
      <c r="B1706" s="117">
        <v>200103020042</v>
      </c>
      <c r="C1706" s="120">
        <f>40%+7%</f>
        <v>0.47000000000000003</v>
      </c>
      <c r="D1706" s="119" t="s">
        <v>2147</v>
      </c>
    </row>
    <row r="1707" spans="1:4" x14ac:dyDescent="0.25">
      <c r="A1707" s="116" t="str">
        <f t="shared" si="27"/>
        <v>2001020100360.4</v>
      </c>
      <c r="B1707" s="117">
        <v>200102010036</v>
      </c>
      <c r="C1707" s="120">
        <v>0.4</v>
      </c>
      <c r="D1707" s="119" t="s">
        <v>2148</v>
      </c>
    </row>
    <row r="1708" spans="1:4" x14ac:dyDescent="0.25">
      <c r="A1708" s="116" t="str">
        <f t="shared" si="27"/>
        <v>2001020200210.4</v>
      </c>
      <c r="B1708" s="117">
        <v>200102020021</v>
      </c>
      <c r="C1708" s="120">
        <v>0.4</v>
      </c>
      <c r="D1708" s="119" t="s">
        <v>2149</v>
      </c>
    </row>
    <row r="1709" spans="1:4" x14ac:dyDescent="0.25">
      <c r="A1709" s="116" t="str">
        <f t="shared" si="27"/>
        <v>2001010101010.4</v>
      </c>
      <c r="B1709" s="117">
        <v>200101010101</v>
      </c>
      <c r="C1709" s="120">
        <v>0.4</v>
      </c>
      <c r="D1709" s="119" t="s">
        <v>2150</v>
      </c>
    </row>
    <row r="1710" spans="1:4" x14ac:dyDescent="0.25">
      <c r="A1710" s="116" t="str">
        <f t="shared" si="27"/>
        <v>2001030200430.4</v>
      </c>
      <c r="B1710" s="117">
        <v>200103020043</v>
      </c>
      <c r="C1710" s="120">
        <v>0.4</v>
      </c>
      <c r="D1710" s="119" t="s">
        <v>2151</v>
      </c>
    </row>
    <row r="1711" spans="1:4" x14ac:dyDescent="0.25">
      <c r="A1711" s="116" t="str">
        <f t="shared" si="27"/>
        <v>2001010108190.4</v>
      </c>
      <c r="B1711" s="117">
        <v>200101010819</v>
      </c>
      <c r="C1711" s="120">
        <v>0.4</v>
      </c>
      <c r="D1711" s="119" t="s">
        <v>2152</v>
      </c>
    </row>
    <row r="1712" spans="1:4" x14ac:dyDescent="0.25">
      <c r="A1712" s="116" t="str">
        <f t="shared" si="27"/>
        <v>2001020200220.4</v>
      </c>
      <c r="B1712" s="117">
        <v>200102020022</v>
      </c>
      <c r="C1712" s="120">
        <v>0.4</v>
      </c>
      <c r="D1712" s="119" t="s">
        <v>2153</v>
      </c>
    </row>
    <row r="1713" spans="1:4" x14ac:dyDescent="0.25">
      <c r="A1713" s="116" t="str">
        <f t="shared" si="27"/>
        <v>2001010100180.6</v>
      </c>
      <c r="B1713" s="117">
        <v>200101010018</v>
      </c>
      <c r="C1713" s="120">
        <v>0.6</v>
      </c>
      <c r="D1713" s="119" t="s">
        <v>2154</v>
      </c>
    </row>
    <row r="1714" spans="1:4" x14ac:dyDescent="0.25">
      <c r="A1714" s="116" t="str">
        <f t="shared" si="27"/>
        <v>2001030200440.4</v>
      </c>
      <c r="B1714" s="117">
        <v>200103020044</v>
      </c>
      <c r="C1714" s="120">
        <v>0.4</v>
      </c>
      <c r="D1714" s="119" t="s">
        <v>2155</v>
      </c>
    </row>
    <row r="1715" spans="1:4" x14ac:dyDescent="0.25">
      <c r="A1715" s="116" t="str">
        <f t="shared" si="27"/>
        <v>2001010107020.4</v>
      </c>
      <c r="B1715" s="117">
        <v>200101010702</v>
      </c>
      <c r="C1715" s="120">
        <v>0.4</v>
      </c>
      <c r="D1715" s="119" t="s">
        <v>2156</v>
      </c>
    </row>
    <row r="1716" spans="1:4" x14ac:dyDescent="0.25">
      <c r="A1716" s="116" t="str">
        <f t="shared" si="27"/>
        <v>2001020100370.47</v>
      </c>
      <c r="B1716" s="117">
        <v>200102010037</v>
      </c>
      <c r="C1716" s="120">
        <v>0.47</v>
      </c>
      <c r="D1716" s="119" t="s">
        <v>2157</v>
      </c>
    </row>
    <row r="1717" spans="1:4" x14ac:dyDescent="0.25">
      <c r="A1717" s="116" t="str">
        <f t="shared" si="27"/>
        <v>2001020200230.4</v>
      </c>
      <c r="B1717" s="117">
        <v>200102020023</v>
      </c>
      <c r="C1717" s="120">
        <v>0.4</v>
      </c>
      <c r="D1717" s="119" t="s">
        <v>2158</v>
      </c>
    </row>
    <row r="1718" spans="1:4" x14ac:dyDescent="0.25">
      <c r="A1718" s="116" t="str">
        <f t="shared" si="27"/>
        <v>2001020200240.4</v>
      </c>
      <c r="B1718" s="117">
        <v>200102020024</v>
      </c>
      <c r="C1718" s="120">
        <v>0.4</v>
      </c>
      <c r="D1718" s="119" t="s">
        <v>2159</v>
      </c>
    </row>
    <row r="1719" spans="1:4" x14ac:dyDescent="0.25">
      <c r="A1719" s="116" t="str">
        <f t="shared" si="27"/>
        <v>2001020100380.4</v>
      </c>
      <c r="B1719" s="117">
        <v>200102010038</v>
      </c>
      <c r="C1719" s="120">
        <v>0.4</v>
      </c>
      <c r="D1719" s="119" t="s">
        <v>2160</v>
      </c>
    </row>
    <row r="1720" spans="1:4" x14ac:dyDescent="0.25">
      <c r="A1720" s="116" t="str">
        <f t="shared" si="27"/>
        <v>2001010100190.5</v>
      </c>
      <c r="B1720" s="117">
        <v>200101010019</v>
      </c>
      <c r="C1720" s="120">
        <v>0.5</v>
      </c>
      <c r="D1720" s="119" t="s">
        <v>2161</v>
      </c>
    </row>
    <row r="1721" spans="1:4" x14ac:dyDescent="0.25">
      <c r="A1721" s="116" t="str">
        <f t="shared" ref="A1721:A1784" si="28">CONCATENATE(B1721,C1721)</f>
        <v>2001030200450.4</v>
      </c>
      <c r="B1721" s="117">
        <v>200103020045</v>
      </c>
      <c r="C1721" s="120">
        <v>0.4</v>
      </c>
      <c r="D1721" s="119" t="s">
        <v>2162</v>
      </c>
    </row>
    <row r="1722" spans="1:4" x14ac:dyDescent="0.25">
      <c r="A1722" s="116" t="str">
        <f t="shared" si="28"/>
        <v>2001020208040.4</v>
      </c>
      <c r="B1722" s="117">
        <v>200102020804</v>
      </c>
      <c r="C1722" s="120">
        <v>0.4</v>
      </c>
      <c r="D1722" s="119" t="s">
        <v>761</v>
      </c>
    </row>
    <row r="1723" spans="1:4" x14ac:dyDescent="0.25">
      <c r="A1723" s="116" t="str">
        <f t="shared" si="28"/>
        <v>2001020208050.4</v>
      </c>
      <c r="B1723" s="117">
        <v>200102020805</v>
      </c>
      <c r="C1723" s="120">
        <v>0.4</v>
      </c>
      <c r="D1723" s="119" t="s">
        <v>2163</v>
      </c>
    </row>
    <row r="1724" spans="1:4" x14ac:dyDescent="0.25">
      <c r="A1724" s="116" t="str">
        <f t="shared" si="28"/>
        <v>2001020100390.4</v>
      </c>
      <c r="B1724" s="117">
        <v>200102010039</v>
      </c>
      <c r="C1724" s="120">
        <v>0.4</v>
      </c>
      <c r="D1724" s="119" t="s">
        <v>2164</v>
      </c>
    </row>
    <row r="1725" spans="1:4" x14ac:dyDescent="0.25">
      <c r="A1725" s="116" t="str">
        <f t="shared" si="28"/>
        <v>2001020100400.4</v>
      </c>
      <c r="B1725" s="117">
        <v>200102010040</v>
      </c>
      <c r="C1725" s="120">
        <v>0.4</v>
      </c>
      <c r="D1725" s="119" t="s">
        <v>2165</v>
      </c>
    </row>
    <row r="1726" spans="1:4" x14ac:dyDescent="0.25">
      <c r="A1726" s="116" t="str">
        <f t="shared" si="28"/>
        <v>2001020100410.4</v>
      </c>
      <c r="B1726" s="117">
        <v>200102010041</v>
      </c>
      <c r="C1726" s="120">
        <v>0.4</v>
      </c>
      <c r="D1726" s="119" t="s">
        <v>2166</v>
      </c>
    </row>
    <row r="1727" spans="1:4" x14ac:dyDescent="0.25">
      <c r="A1727" s="116" t="str">
        <f t="shared" si="28"/>
        <v>2001030200460.4</v>
      </c>
      <c r="B1727" s="117">
        <v>200103020046</v>
      </c>
      <c r="C1727" s="120">
        <v>0.4</v>
      </c>
      <c r="D1727" s="119" t="s">
        <v>2167</v>
      </c>
    </row>
    <row r="1728" spans="1:4" x14ac:dyDescent="0.25">
      <c r="A1728" s="116" t="str">
        <f t="shared" si="28"/>
        <v>2001030200470.4</v>
      </c>
      <c r="B1728" s="117">
        <v>200103020047</v>
      </c>
      <c r="C1728" s="120">
        <v>0.4</v>
      </c>
      <c r="D1728" s="119" t="s">
        <v>2168</v>
      </c>
    </row>
    <row r="1729" spans="1:4" x14ac:dyDescent="0.25">
      <c r="A1729" s="116" t="str">
        <f t="shared" si="28"/>
        <v>2001020100420.4</v>
      </c>
      <c r="B1729" s="117">
        <v>200102010042</v>
      </c>
      <c r="C1729" s="120">
        <v>0.4</v>
      </c>
      <c r="D1729" s="119" t="s">
        <v>2169</v>
      </c>
    </row>
    <row r="1730" spans="1:4" x14ac:dyDescent="0.25">
      <c r="A1730" s="116" t="str">
        <f t="shared" si="28"/>
        <v>2001010108200.6</v>
      </c>
      <c r="B1730" s="117">
        <v>200101010820</v>
      </c>
      <c r="C1730" s="120">
        <v>0.6</v>
      </c>
      <c r="D1730" s="119" t="s">
        <v>2170</v>
      </c>
    </row>
    <row r="1731" spans="1:4" x14ac:dyDescent="0.25">
      <c r="A1731" s="116" t="str">
        <f t="shared" si="28"/>
        <v>2001010108210.6</v>
      </c>
      <c r="B1731" s="117">
        <v>200101010821</v>
      </c>
      <c r="C1731" s="120">
        <v>0.6</v>
      </c>
      <c r="D1731" s="119" t="s">
        <v>2171</v>
      </c>
    </row>
    <row r="1732" spans="1:4" x14ac:dyDescent="0.25">
      <c r="A1732" s="116" t="str">
        <f t="shared" si="28"/>
        <v>2001020200250.4</v>
      </c>
      <c r="B1732" s="117">
        <v>200102020025</v>
      </c>
      <c r="C1732" s="120">
        <v>0.4</v>
      </c>
      <c r="D1732" s="119" t="s">
        <v>2172</v>
      </c>
    </row>
    <row r="1733" spans="1:4" x14ac:dyDescent="0.25">
      <c r="A1733" s="116" t="str">
        <f t="shared" si="28"/>
        <v>2001010100200.6</v>
      </c>
      <c r="B1733" s="117">
        <v>200101010020</v>
      </c>
      <c r="C1733" s="120">
        <f>40%+20%</f>
        <v>0.60000000000000009</v>
      </c>
      <c r="D1733" s="119" t="s">
        <v>2173</v>
      </c>
    </row>
    <row r="1734" spans="1:4" x14ac:dyDescent="0.25">
      <c r="A1734" s="116" t="str">
        <f t="shared" si="28"/>
        <v>2001010100210.4</v>
      </c>
      <c r="B1734" s="117">
        <v>200101010021</v>
      </c>
      <c r="C1734" s="120">
        <v>0.4</v>
      </c>
      <c r="D1734" s="119" t="s">
        <v>2174</v>
      </c>
    </row>
    <row r="1735" spans="1:4" x14ac:dyDescent="0.25">
      <c r="A1735" s="116" t="str">
        <f t="shared" si="28"/>
        <v>2001010107030.4</v>
      </c>
      <c r="B1735" s="117">
        <v>200101010703</v>
      </c>
      <c r="C1735" s="120">
        <v>0.4</v>
      </c>
      <c r="D1735" s="119" t="s">
        <v>2175</v>
      </c>
    </row>
    <row r="1736" spans="1:4" x14ac:dyDescent="0.25">
      <c r="A1736" s="116" t="str">
        <f t="shared" si="28"/>
        <v>2001030200490.4</v>
      </c>
      <c r="B1736" s="117">
        <v>200103020049</v>
      </c>
      <c r="C1736" s="120">
        <v>0.4</v>
      </c>
      <c r="D1736" s="119" t="s">
        <v>2176</v>
      </c>
    </row>
    <row r="1737" spans="1:4" x14ac:dyDescent="0.25">
      <c r="A1737" s="116" t="str">
        <f t="shared" si="28"/>
        <v>2001020100440.4</v>
      </c>
      <c r="B1737" s="117">
        <v>200102010044</v>
      </c>
      <c r="C1737" s="120">
        <v>0.4</v>
      </c>
      <c r="D1737" s="119" t="s">
        <v>2177</v>
      </c>
    </row>
    <row r="1738" spans="1:4" x14ac:dyDescent="0.25">
      <c r="A1738" s="116" t="str">
        <f t="shared" si="28"/>
        <v>2001020200260.4</v>
      </c>
      <c r="B1738" s="117">
        <v>200102020026</v>
      </c>
      <c r="C1738" s="120">
        <v>0.4</v>
      </c>
      <c r="D1738" s="119" t="s">
        <v>535</v>
      </c>
    </row>
    <row r="1739" spans="1:4" x14ac:dyDescent="0.25">
      <c r="A1739" s="116" t="str">
        <f t="shared" si="28"/>
        <v>2001030200480.4</v>
      </c>
      <c r="B1739" s="117">
        <v>200103020048</v>
      </c>
      <c r="C1739" s="120">
        <v>0.4</v>
      </c>
      <c r="D1739" s="119" t="s">
        <v>2178</v>
      </c>
    </row>
    <row r="1740" spans="1:4" x14ac:dyDescent="0.25">
      <c r="A1740" s="116" t="str">
        <f t="shared" si="28"/>
        <v>2001020100480.4</v>
      </c>
      <c r="B1740" s="117">
        <v>200102010048</v>
      </c>
      <c r="C1740" s="120">
        <v>0.4</v>
      </c>
      <c r="D1740" s="119" t="s">
        <v>2179</v>
      </c>
    </row>
    <row r="1741" spans="1:4" x14ac:dyDescent="0.25">
      <c r="A1741" s="116" t="str">
        <f t="shared" si="28"/>
        <v>2001020100430.4</v>
      </c>
      <c r="B1741" s="117">
        <v>200102010043</v>
      </c>
      <c r="C1741" s="120">
        <v>0.4</v>
      </c>
      <c r="D1741" s="119" t="s">
        <v>2180</v>
      </c>
    </row>
    <row r="1742" spans="1:4" x14ac:dyDescent="0.25">
      <c r="A1742" s="116" t="str">
        <f t="shared" si="28"/>
        <v>2001020100450.4</v>
      </c>
      <c r="B1742" s="117">
        <v>200102010045</v>
      </c>
      <c r="C1742" s="120">
        <v>0.4</v>
      </c>
      <c r="D1742" s="119" t="s">
        <v>2181</v>
      </c>
    </row>
    <row r="1743" spans="1:4" x14ac:dyDescent="0.25">
      <c r="A1743" s="116" t="str">
        <f t="shared" si="28"/>
        <v>2001020200270.4</v>
      </c>
      <c r="B1743" s="117">
        <v>200102020027</v>
      </c>
      <c r="C1743" s="120">
        <v>0.4</v>
      </c>
      <c r="D1743" s="119" t="s">
        <v>2182</v>
      </c>
    </row>
    <row r="1744" spans="1:4" x14ac:dyDescent="0.25">
      <c r="A1744" s="116" t="str">
        <f t="shared" si="28"/>
        <v>2001020205010.4</v>
      </c>
      <c r="B1744" s="117">
        <v>200102020501</v>
      </c>
      <c r="C1744" s="120">
        <v>0.4</v>
      </c>
      <c r="D1744" s="119" t="s">
        <v>2183</v>
      </c>
    </row>
    <row r="1745" spans="1:4" x14ac:dyDescent="0.25">
      <c r="A1745" s="116" t="str">
        <f t="shared" si="28"/>
        <v>2001020100470.4</v>
      </c>
      <c r="B1745" s="117">
        <v>200102010047</v>
      </c>
      <c r="C1745" s="120">
        <v>0.4</v>
      </c>
      <c r="D1745" s="119" t="s">
        <v>2184</v>
      </c>
    </row>
    <row r="1746" spans="1:4" x14ac:dyDescent="0.25">
      <c r="A1746" s="116" t="str">
        <f t="shared" si="28"/>
        <v>2001020105030.4</v>
      </c>
      <c r="B1746" s="117">
        <v>200102010503</v>
      </c>
      <c r="C1746" s="120">
        <v>0.4</v>
      </c>
      <c r="D1746" s="119" t="s">
        <v>2185</v>
      </c>
    </row>
    <row r="1747" spans="1:4" x14ac:dyDescent="0.25">
      <c r="A1747" s="116" t="str">
        <f t="shared" si="28"/>
        <v>2001020100460.5</v>
      </c>
      <c r="B1747" s="117">
        <v>200102010046</v>
      </c>
      <c r="C1747" s="120">
        <v>0.5</v>
      </c>
      <c r="D1747" s="119" t="s">
        <v>2186</v>
      </c>
    </row>
    <row r="1748" spans="1:4" x14ac:dyDescent="0.25">
      <c r="A1748" s="116" t="str">
        <f t="shared" si="28"/>
        <v>2001010108220.6</v>
      </c>
      <c r="B1748" s="117">
        <v>200101010822</v>
      </c>
      <c r="C1748" s="120">
        <v>0.6</v>
      </c>
      <c r="D1748" s="119" t="s">
        <v>716</v>
      </c>
    </row>
    <row r="1749" spans="1:4" x14ac:dyDescent="0.25">
      <c r="A1749" s="116" t="str">
        <f t="shared" si="28"/>
        <v>2001010108230.6</v>
      </c>
      <c r="B1749" s="117">
        <v>200101010823</v>
      </c>
      <c r="C1749" s="120">
        <v>0.6</v>
      </c>
      <c r="D1749" s="119" t="s">
        <v>717</v>
      </c>
    </row>
    <row r="1750" spans="1:4" x14ac:dyDescent="0.25">
      <c r="A1750" s="116" t="str">
        <f t="shared" si="28"/>
        <v>2001020200280.4</v>
      </c>
      <c r="B1750" s="117">
        <v>200102020028</v>
      </c>
      <c r="C1750" s="120">
        <v>0.4</v>
      </c>
      <c r="D1750" s="119" t="s">
        <v>2187</v>
      </c>
    </row>
    <row r="1751" spans="1:4" x14ac:dyDescent="0.25">
      <c r="A1751" s="116" t="str">
        <f t="shared" si="28"/>
        <v>2001020300020.47</v>
      </c>
      <c r="B1751" s="117">
        <v>200102030002</v>
      </c>
      <c r="C1751" s="120">
        <v>0.47</v>
      </c>
      <c r="D1751" s="119" t="s">
        <v>492</v>
      </c>
    </row>
    <row r="1752" spans="1:4" x14ac:dyDescent="0.25">
      <c r="A1752" s="116" t="str">
        <f t="shared" si="28"/>
        <v>2001020200290.4</v>
      </c>
      <c r="B1752" s="117">
        <v>200102020029</v>
      </c>
      <c r="C1752" s="120">
        <v>0.4</v>
      </c>
      <c r="D1752" s="119" t="s">
        <v>2188</v>
      </c>
    </row>
    <row r="1753" spans="1:4" x14ac:dyDescent="0.25">
      <c r="A1753" s="116" t="str">
        <f t="shared" si="28"/>
        <v>2001020205020.5</v>
      </c>
      <c r="B1753" s="117">
        <v>200102020502</v>
      </c>
      <c r="C1753" s="120">
        <v>0.5</v>
      </c>
      <c r="D1753" s="119" t="s">
        <v>759</v>
      </c>
    </row>
    <row r="1754" spans="1:4" x14ac:dyDescent="0.25">
      <c r="A1754" s="116" t="str">
        <f t="shared" si="28"/>
        <v>2001010100220.4</v>
      </c>
      <c r="B1754" s="117">
        <v>200101010022</v>
      </c>
      <c r="C1754" s="120">
        <v>0.4</v>
      </c>
      <c r="D1754" s="119" t="s">
        <v>2189</v>
      </c>
    </row>
    <row r="1755" spans="1:4" x14ac:dyDescent="0.25">
      <c r="A1755" s="116" t="str">
        <f t="shared" si="28"/>
        <v>2001020408010.4</v>
      </c>
      <c r="B1755" s="117">
        <v>200102040801</v>
      </c>
      <c r="C1755" s="120">
        <v>0.4</v>
      </c>
      <c r="D1755" s="119" t="s">
        <v>2190</v>
      </c>
    </row>
    <row r="1756" spans="1:4" x14ac:dyDescent="0.25">
      <c r="A1756" s="116" t="str">
        <f t="shared" si="28"/>
        <v>2001020408020.4</v>
      </c>
      <c r="B1756" s="117">
        <v>200102040802</v>
      </c>
      <c r="C1756" s="120">
        <v>0.4</v>
      </c>
      <c r="D1756" s="119" t="s">
        <v>2191</v>
      </c>
    </row>
    <row r="1757" spans="1:4" x14ac:dyDescent="0.25">
      <c r="A1757" s="116" t="str">
        <f t="shared" si="28"/>
        <v>2001010100230.4</v>
      </c>
      <c r="B1757" s="117">
        <v>200101010023</v>
      </c>
      <c r="C1757" s="120">
        <v>0.4</v>
      </c>
      <c r="D1757" s="119" t="s">
        <v>2192</v>
      </c>
    </row>
    <row r="1758" spans="1:4" x14ac:dyDescent="0.25">
      <c r="A1758" s="116" t="str">
        <f t="shared" si="28"/>
        <v>2001010100240.4</v>
      </c>
      <c r="B1758" s="117">
        <v>200101010024</v>
      </c>
      <c r="C1758" s="120">
        <v>0.4</v>
      </c>
      <c r="D1758" s="119" t="s">
        <v>2193</v>
      </c>
    </row>
    <row r="1759" spans="1:4" x14ac:dyDescent="0.25">
      <c r="A1759" s="116" t="str">
        <f t="shared" si="28"/>
        <v>2001020100510.6</v>
      </c>
      <c r="B1759" s="117">
        <v>200102010051</v>
      </c>
      <c r="C1759" s="120">
        <v>0.6</v>
      </c>
      <c r="D1759" s="119" t="s">
        <v>2194</v>
      </c>
    </row>
    <row r="1760" spans="1:4" x14ac:dyDescent="0.25">
      <c r="A1760" s="116" t="str">
        <f t="shared" si="28"/>
        <v>2001020200300.4</v>
      </c>
      <c r="B1760" s="117">
        <v>200102020030</v>
      </c>
      <c r="C1760" s="120">
        <v>0.4</v>
      </c>
      <c r="D1760" s="119" t="s">
        <v>2195</v>
      </c>
    </row>
    <row r="1761" spans="1:4" x14ac:dyDescent="0.25">
      <c r="A1761" s="116" t="str">
        <f t="shared" si="28"/>
        <v>2001020100500.4</v>
      </c>
      <c r="B1761" s="117">
        <v>200102010050</v>
      </c>
      <c r="C1761" s="120">
        <v>0.4</v>
      </c>
      <c r="D1761" s="119" t="s">
        <v>2196</v>
      </c>
    </row>
    <row r="1762" spans="1:4" x14ac:dyDescent="0.25">
      <c r="A1762" s="116" t="str">
        <f t="shared" si="28"/>
        <v>2001020100490.4</v>
      </c>
      <c r="B1762" s="117">
        <v>200102010049</v>
      </c>
      <c r="C1762" s="120">
        <v>0.4</v>
      </c>
      <c r="D1762" s="119" t="s">
        <v>2174</v>
      </c>
    </row>
    <row r="1763" spans="1:4" x14ac:dyDescent="0.25">
      <c r="A1763" s="116" t="str">
        <f t="shared" si="28"/>
        <v>2001030200500.5</v>
      </c>
      <c r="B1763" s="117">
        <v>200103020050</v>
      </c>
      <c r="C1763" s="120">
        <v>0.5</v>
      </c>
      <c r="D1763" s="119" t="s">
        <v>2197</v>
      </c>
    </row>
    <row r="1764" spans="1:4" x14ac:dyDescent="0.25">
      <c r="A1764" s="116" t="str">
        <f t="shared" si="28"/>
        <v>2001020100520.45</v>
      </c>
      <c r="B1764" s="117">
        <v>200102010052</v>
      </c>
      <c r="C1764" s="120">
        <v>0.45</v>
      </c>
      <c r="D1764" s="119" t="s">
        <v>2198</v>
      </c>
    </row>
    <row r="1765" spans="1:4" x14ac:dyDescent="0.25">
      <c r="A1765" s="116" t="str">
        <f t="shared" si="28"/>
        <v>2001020200310.4</v>
      </c>
      <c r="B1765" s="117">
        <v>200102020031</v>
      </c>
      <c r="C1765" s="120">
        <v>0.4</v>
      </c>
      <c r="D1765" s="119" t="s">
        <v>534</v>
      </c>
    </row>
    <row r="1766" spans="1:4" x14ac:dyDescent="0.25">
      <c r="A1766" s="116" t="str">
        <f t="shared" si="28"/>
        <v>2001010100250.4</v>
      </c>
      <c r="B1766" s="117">
        <v>200101010025</v>
      </c>
      <c r="C1766" s="120">
        <v>0.4</v>
      </c>
      <c r="D1766" s="119" t="s">
        <v>2199</v>
      </c>
    </row>
    <row r="1767" spans="1:4" x14ac:dyDescent="0.25">
      <c r="A1767" s="116" t="str">
        <f t="shared" si="28"/>
        <v>2001020100530.4</v>
      </c>
      <c r="B1767" s="117">
        <v>200102010053</v>
      </c>
      <c r="C1767" s="120">
        <v>0.4</v>
      </c>
      <c r="D1767" s="119" t="s">
        <v>2200</v>
      </c>
    </row>
    <row r="1768" spans="1:4" x14ac:dyDescent="0.25">
      <c r="A1768" s="116" t="str">
        <f t="shared" si="28"/>
        <v>2001030200510.6</v>
      </c>
      <c r="B1768" s="117">
        <v>200103020051</v>
      </c>
      <c r="C1768" s="120">
        <v>0.6</v>
      </c>
      <c r="D1768" s="119" t="s">
        <v>2201</v>
      </c>
    </row>
    <row r="1769" spans="1:4" x14ac:dyDescent="0.25">
      <c r="A1769" s="116" t="str">
        <f t="shared" si="28"/>
        <v>2001020300030.5</v>
      </c>
      <c r="B1769" s="117">
        <v>200102030003</v>
      </c>
      <c r="C1769" s="120">
        <v>0.5</v>
      </c>
      <c r="D1769" s="119" t="s">
        <v>2176</v>
      </c>
    </row>
    <row r="1770" spans="1:4" x14ac:dyDescent="0.25">
      <c r="A1770" s="116" t="str">
        <f t="shared" si="28"/>
        <v>2001010108240.4</v>
      </c>
      <c r="B1770" s="117">
        <v>200101010824</v>
      </c>
      <c r="C1770" s="120">
        <v>0.4</v>
      </c>
      <c r="D1770" s="119" t="s">
        <v>2202</v>
      </c>
    </row>
    <row r="1771" spans="1:4" x14ac:dyDescent="0.25">
      <c r="A1771" s="116" t="str">
        <f t="shared" si="28"/>
        <v>2001030200520.4</v>
      </c>
      <c r="B1771" s="117">
        <v>200103020052</v>
      </c>
      <c r="C1771" s="120">
        <v>0.4</v>
      </c>
      <c r="D1771" s="119" t="s">
        <v>2203</v>
      </c>
    </row>
    <row r="1772" spans="1:4" x14ac:dyDescent="0.25">
      <c r="A1772" s="116" t="str">
        <f t="shared" si="28"/>
        <v>2001020200320.4</v>
      </c>
      <c r="B1772" s="117">
        <v>200102020032</v>
      </c>
      <c r="C1772" s="120">
        <v>0.4</v>
      </c>
      <c r="D1772" s="119" t="s">
        <v>2204</v>
      </c>
    </row>
    <row r="1773" spans="1:4" x14ac:dyDescent="0.25">
      <c r="A1773" s="116" t="str">
        <f t="shared" si="28"/>
        <v>2001010108250.4</v>
      </c>
      <c r="B1773" s="117">
        <v>200101010825</v>
      </c>
      <c r="C1773" s="120">
        <v>0.4</v>
      </c>
      <c r="D1773" s="119" t="s">
        <v>2205</v>
      </c>
    </row>
    <row r="1774" spans="1:4" x14ac:dyDescent="0.25">
      <c r="A1774" s="116" t="str">
        <f t="shared" si="28"/>
        <v>2001020408030.4</v>
      </c>
      <c r="B1774" s="117">
        <v>200102040803</v>
      </c>
      <c r="C1774" s="120">
        <v>0.4</v>
      </c>
      <c r="D1774" s="119" t="s">
        <v>2206</v>
      </c>
    </row>
    <row r="1775" spans="1:4" x14ac:dyDescent="0.25">
      <c r="A1775" s="116" t="str">
        <f t="shared" si="28"/>
        <v>2001020200330.4</v>
      </c>
      <c r="B1775" s="117">
        <v>200102020033</v>
      </c>
      <c r="C1775" s="120">
        <v>0.4</v>
      </c>
      <c r="D1775" s="119" t="s">
        <v>2207</v>
      </c>
    </row>
    <row r="1776" spans="1:4" x14ac:dyDescent="0.25">
      <c r="A1776" s="116" t="str">
        <f t="shared" si="28"/>
        <v>2001030200530.4</v>
      </c>
      <c r="B1776" s="117">
        <v>200103020053</v>
      </c>
      <c r="C1776" s="120">
        <v>0.4</v>
      </c>
      <c r="D1776" s="119" t="s">
        <v>2208</v>
      </c>
    </row>
    <row r="1777" spans="1:4" x14ac:dyDescent="0.25">
      <c r="A1777" s="116" t="str">
        <f t="shared" si="28"/>
        <v>2001030200200.5</v>
      </c>
      <c r="B1777" s="117">
        <v>200103020020</v>
      </c>
      <c r="C1777" s="120">
        <v>0.5</v>
      </c>
      <c r="D1777" s="119" t="s">
        <v>2209</v>
      </c>
    </row>
    <row r="1778" spans="1:4" x14ac:dyDescent="0.25">
      <c r="A1778" s="116" t="str">
        <f t="shared" si="28"/>
        <v>2001020200340.4</v>
      </c>
      <c r="B1778" s="117">
        <v>200102020034</v>
      </c>
      <c r="C1778" s="120">
        <v>0.4</v>
      </c>
      <c r="D1778" s="119" t="s">
        <v>2210</v>
      </c>
    </row>
    <row r="1779" spans="1:4" x14ac:dyDescent="0.25">
      <c r="A1779" s="116" t="str">
        <f t="shared" si="28"/>
        <v>2001020205030.5</v>
      </c>
      <c r="B1779" s="117">
        <v>200102020503</v>
      </c>
      <c r="C1779" s="120">
        <v>0.5</v>
      </c>
      <c r="D1779" s="119" t="s">
        <v>2211</v>
      </c>
    </row>
    <row r="1780" spans="1:4" x14ac:dyDescent="0.25">
      <c r="A1780" s="116" t="str">
        <f t="shared" si="28"/>
        <v>2001020100550.4</v>
      </c>
      <c r="B1780" s="117">
        <v>200102010055</v>
      </c>
      <c r="C1780" s="120">
        <v>0.4</v>
      </c>
      <c r="D1780" s="119" t="s">
        <v>2212</v>
      </c>
    </row>
    <row r="1781" spans="1:4" x14ac:dyDescent="0.25">
      <c r="A1781" s="116" t="str">
        <f t="shared" si="28"/>
        <v>2001030200540.4</v>
      </c>
      <c r="B1781" s="117">
        <v>200103020054</v>
      </c>
      <c r="C1781" s="120">
        <v>0.4</v>
      </c>
      <c r="D1781" s="119" t="s">
        <v>2213</v>
      </c>
    </row>
    <row r="1782" spans="1:4" x14ac:dyDescent="0.25">
      <c r="A1782" s="116" t="str">
        <f t="shared" si="28"/>
        <v>2001020105040.6</v>
      </c>
      <c r="B1782" s="117">
        <v>200102010504</v>
      </c>
      <c r="C1782" s="120">
        <v>0.6</v>
      </c>
      <c r="D1782" s="119" t="s">
        <v>703</v>
      </c>
    </row>
    <row r="1783" spans="1:4" x14ac:dyDescent="0.25">
      <c r="A1783" s="116" t="str">
        <f t="shared" si="28"/>
        <v>2001020200350.5</v>
      </c>
      <c r="B1783" s="117">
        <v>200102020035</v>
      </c>
      <c r="C1783" s="120">
        <v>0.5</v>
      </c>
      <c r="D1783" s="119" t="s">
        <v>2214</v>
      </c>
    </row>
    <row r="1784" spans="1:4" x14ac:dyDescent="0.25">
      <c r="A1784" s="116" t="str">
        <f t="shared" si="28"/>
        <v>2001020100560.4</v>
      </c>
      <c r="B1784" s="117">
        <v>200102010056</v>
      </c>
      <c r="C1784" s="120">
        <v>0.4</v>
      </c>
      <c r="D1784" s="119" t="s">
        <v>2215</v>
      </c>
    </row>
    <row r="1785" spans="1:4" x14ac:dyDescent="0.25">
      <c r="A1785" s="116" t="str">
        <f t="shared" ref="A1785:A1840" si="29">CONCATENATE(B1785,C1785)</f>
        <v>2001030200550.5</v>
      </c>
      <c r="B1785" s="117">
        <v>200103020055</v>
      </c>
      <c r="C1785" s="120">
        <v>0.5</v>
      </c>
      <c r="D1785" s="119" t="s">
        <v>2216</v>
      </c>
    </row>
    <row r="1786" spans="1:4" x14ac:dyDescent="0.25">
      <c r="A1786" s="116" t="str">
        <f t="shared" si="29"/>
        <v>2001020100570.5</v>
      </c>
      <c r="B1786" s="117">
        <v>200102010057</v>
      </c>
      <c r="C1786" s="120">
        <v>0.5</v>
      </c>
      <c r="D1786" s="119" t="s">
        <v>2217</v>
      </c>
    </row>
    <row r="1787" spans="1:4" x14ac:dyDescent="0.25">
      <c r="A1787" s="116" t="str">
        <f t="shared" si="29"/>
        <v>2001010100260.4</v>
      </c>
      <c r="B1787" s="117">
        <v>200101010026</v>
      </c>
      <c r="C1787" s="120">
        <v>0.4</v>
      </c>
      <c r="D1787" s="119" t="s">
        <v>2218</v>
      </c>
    </row>
    <row r="1788" spans="1:4" x14ac:dyDescent="0.25">
      <c r="A1788" s="116" t="str">
        <f t="shared" si="29"/>
        <v>2001010100270.4</v>
      </c>
      <c r="B1788" s="117">
        <v>200101010027</v>
      </c>
      <c r="C1788" s="120">
        <v>0.4</v>
      </c>
      <c r="D1788" s="119" t="s">
        <v>1046</v>
      </c>
    </row>
    <row r="1789" spans="1:4" x14ac:dyDescent="0.25">
      <c r="A1789" s="116" t="str">
        <f t="shared" si="29"/>
        <v>2001010108260.4</v>
      </c>
      <c r="B1789" s="117">
        <v>200101010826</v>
      </c>
      <c r="C1789" s="120">
        <v>0.4</v>
      </c>
      <c r="D1789" s="119" t="s">
        <v>2219</v>
      </c>
    </row>
    <row r="1790" spans="1:4" x14ac:dyDescent="0.25">
      <c r="A1790" s="116" t="str">
        <f t="shared" si="29"/>
        <v>2001030200560.7</v>
      </c>
      <c r="B1790" s="117">
        <v>200103020056</v>
      </c>
      <c r="C1790" s="120">
        <v>0.7</v>
      </c>
      <c r="D1790" s="119" t="s">
        <v>563</v>
      </c>
    </row>
    <row r="1791" spans="1:4" x14ac:dyDescent="0.25">
      <c r="A1791" s="116" t="str">
        <f t="shared" si="29"/>
        <v>2001020201020.4</v>
      </c>
      <c r="B1791" s="117">
        <v>200102020102</v>
      </c>
      <c r="C1791" s="120">
        <v>0.4</v>
      </c>
      <c r="D1791" s="119" t="s">
        <v>2220</v>
      </c>
    </row>
    <row r="1792" spans="1:4" x14ac:dyDescent="0.25">
      <c r="A1792" s="116" t="str">
        <f t="shared" si="29"/>
        <v>2001020300040.4</v>
      </c>
      <c r="B1792" s="117">
        <v>200102030004</v>
      </c>
      <c r="C1792" s="120">
        <v>0.4</v>
      </c>
      <c r="D1792" s="119" t="s">
        <v>2221</v>
      </c>
    </row>
    <row r="1793" spans="1:4" x14ac:dyDescent="0.25">
      <c r="A1793" s="116" t="str">
        <f t="shared" si="29"/>
        <v>2001020100580.4</v>
      </c>
      <c r="B1793" s="117">
        <v>200102010058</v>
      </c>
      <c r="C1793" s="120">
        <v>0.4</v>
      </c>
      <c r="D1793" s="119" t="s">
        <v>2222</v>
      </c>
    </row>
    <row r="1794" spans="1:4" x14ac:dyDescent="0.25">
      <c r="A1794" s="116" t="str">
        <f t="shared" si="29"/>
        <v>2001020200360.4</v>
      </c>
      <c r="B1794" s="117">
        <v>200102020036</v>
      </c>
      <c r="C1794" s="120">
        <v>0.4</v>
      </c>
      <c r="D1794" s="119" t="s">
        <v>2223</v>
      </c>
    </row>
    <row r="1795" spans="1:4" x14ac:dyDescent="0.25">
      <c r="A1795" s="116" t="str">
        <f t="shared" si="29"/>
        <v>2001020200370.4</v>
      </c>
      <c r="B1795" s="117">
        <v>200102020037</v>
      </c>
      <c r="C1795" s="120">
        <v>0.4</v>
      </c>
      <c r="D1795" s="119" t="s">
        <v>2224</v>
      </c>
    </row>
    <row r="1796" spans="1:4" x14ac:dyDescent="0.25">
      <c r="A1796" s="116" t="str">
        <f t="shared" si="29"/>
        <v>2001030200570.4</v>
      </c>
      <c r="B1796" s="117">
        <v>200103020057</v>
      </c>
      <c r="C1796" s="120">
        <v>0.4</v>
      </c>
      <c r="D1796" s="119" t="s">
        <v>2225</v>
      </c>
    </row>
    <row r="1797" spans="1:4" x14ac:dyDescent="0.25">
      <c r="A1797" s="116" t="str">
        <f t="shared" si="29"/>
        <v>2001010100280.4</v>
      </c>
      <c r="B1797" s="117">
        <v>200101010028</v>
      </c>
      <c r="C1797" s="120">
        <v>0.4</v>
      </c>
      <c r="D1797" s="119" t="s">
        <v>2226</v>
      </c>
    </row>
    <row r="1798" spans="1:4" x14ac:dyDescent="0.25">
      <c r="A1798" s="116" t="str">
        <f t="shared" si="29"/>
        <v>2001020100590.4</v>
      </c>
      <c r="B1798" s="117">
        <v>200102010059</v>
      </c>
      <c r="C1798" s="120">
        <v>0.4</v>
      </c>
      <c r="D1798" s="119" t="s">
        <v>777</v>
      </c>
    </row>
    <row r="1799" spans="1:4" x14ac:dyDescent="0.25">
      <c r="A1799" s="116" t="str">
        <f t="shared" si="29"/>
        <v>2001020105050.6</v>
      </c>
      <c r="B1799" s="117">
        <v>200102010505</v>
      </c>
      <c r="C1799" s="120">
        <v>0.6</v>
      </c>
      <c r="D1799" s="119" t="s">
        <v>746</v>
      </c>
    </row>
    <row r="1800" spans="1:4" x14ac:dyDescent="0.25">
      <c r="A1800" s="116" t="str">
        <f t="shared" si="29"/>
        <v>2001020205040.5</v>
      </c>
      <c r="B1800" s="117">
        <v>200102020504</v>
      </c>
      <c r="C1800" s="120">
        <v>0.5</v>
      </c>
      <c r="D1800" s="119" t="s">
        <v>722</v>
      </c>
    </row>
    <row r="1801" spans="1:4" x14ac:dyDescent="0.25">
      <c r="A1801" s="116" t="str">
        <f t="shared" si="29"/>
        <v>2001010105060.4</v>
      </c>
      <c r="B1801" s="117">
        <v>200101010506</v>
      </c>
      <c r="C1801" s="120">
        <v>0.4</v>
      </c>
      <c r="D1801" s="119" t="s">
        <v>2227</v>
      </c>
    </row>
    <row r="1802" spans="1:4" x14ac:dyDescent="0.25">
      <c r="A1802" s="116" t="str">
        <f t="shared" si="29"/>
        <v>2001030200590.4</v>
      </c>
      <c r="B1802" s="117">
        <v>200103020059</v>
      </c>
      <c r="C1802" s="120">
        <v>0.4</v>
      </c>
      <c r="D1802" s="119" t="s">
        <v>2228</v>
      </c>
    </row>
    <row r="1803" spans="1:4" x14ac:dyDescent="0.25">
      <c r="A1803" s="116" t="str">
        <f t="shared" si="29"/>
        <v>2001010107040.4</v>
      </c>
      <c r="B1803" s="117">
        <v>200101010704</v>
      </c>
      <c r="C1803" s="120">
        <v>0.4</v>
      </c>
      <c r="D1803" s="119" t="s">
        <v>2229</v>
      </c>
    </row>
    <row r="1804" spans="1:4" x14ac:dyDescent="0.25">
      <c r="A1804" s="116" t="str">
        <f t="shared" si="29"/>
        <v>2001010108270.4</v>
      </c>
      <c r="B1804" s="117">
        <v>200101010827</v>
      </c>
      <c r="C1804" s="120">
        <v>0.4</v>
      </c>
      <c r="D1804" s="119" t="s">
        <v>2230</v>
      </c>
    </row>
    <row r="1805" spans="1:4" x14ac:dyDescent="0.25">
      <c r="A1805" s="116" t="str">
        <f t="shared" si="29"/>
        <v>2001030200600.4</v>
      </c>
      <c r="B1805" s="117">
        <v>200103020060</v>
      </c>
      <c r="C1805" s="120">
        <v>0.4</v>
      </c>
      <c r="D1805" s="119" t="s">
        <v>1876</v>
      </c>
    </row>
    <row r="1806" spans="1:4" x14ac:dyDescent="0.25">
      <c r="A1806" s="116" t="str">
        <f t="shared" si="29"/>
        <v>2001020200380.4</v>
      </c>
      <c r="B1806" s="117">
        <v>200102020038</v>
      </c>
      <c r="C1806" s="120">
        <v>0.4</v>
      </c>
      <c r="D1806" s="119" t="s">
        <v>2231</v>
      </c>
    </row>
    <row r="1807" spans="1:4" x14ac:dyDescent="0.25">
      <c r="A1807" s="116" t="str">
        <f t="shared" si="29"/>
        <v>2001020408040.4</v>
      </c>
      <c r="B1807" s="117">
        <v>200102040804</v>
      </c>
      <c r="C1807" s="120">
        <v>0.4</v>
      </c>
      <c r="D1807" s="119" t="s">
        <v>2232</v>
      </c>
    </row>
    <row r="1808" spans="1:4" x14ac:dyDescent="0.25">
      <c r="A1808" s="116" t="str">
        <f t="shared" si="29"/>
        <v>2001020200390.4</v>
      </c>
      <c r="B1808" s="117">
        <v>200102020039</v>
      </c>
      <c r="C1808" s="120">
        <v>0.4</v>
      </c>
      <c r="D1808" s="119" t="s">
        <v>2233</v>
      </c>
    </row>
    <row r="1809" spans="1:4" x14ac:dyDescent="0.25">
      <c r="A1809" s="116" t="str">
        <f t="shared" si="29"/>
        <v>2001010108280.6</v>
      </c>
      <c r="B1809" s="117">
        <v>200101010828</v>
      </c>
      <c r="C1809" s="120">
        <v>0.6</v>
      </c>
      <c r="D1809" s="119" t="s">
        <v>2234</v>
      </c>
    </row>
    <row r="1810" spans="1:4" x14ac:dyDescent="0.25">
      <c r="A1810" s="116" t="str">
        <f t="shared" si="29"/>
        <v>2001030200610.4</v>
      </c>
      <c r="B1810" s="117">
        <v>200103020061</v>
      </c>
      <c r="C1810" s="120">
        <v>0.4</v>
      </c>
      <c r="D1810" s="119" t="s">
        <v>2235</v>
      </c>
    </row>
    <row r="1811" spans="1:4" x14ac:dyDescent="0.25">
      <c r="A1811" s="116" t="str">
        <f t="shared" si="29"/>
        <v>2001030200580.4</v>
      </c>
      <c r="B1811" s="117">
        <v>200103020058</v>
      </c>
      <c r="C1811" s="120">
        <v>0.4</v>
      </c>
      <c r="D1811" s="119" t="s">
        <v>2236</v>
      </c>
    </row>
    <row r="1812" spans="1:4" x14ac:dyDescent="0.25">
      <c r="A1812" s="116" t="str">
        <f t="shared" si="29"/>
        <v>2001010100290.4</v>
      </c>
      <c r="B1812" s="117">
        <v>200101010029</v>
      </c>
      <c r="C1812" s="120">
        <v>0.4</v>
      </c>
      <c r="D1812" s="119" t="s">
        <v>2237</v>
      </c>
    </row>
    <row r="1813" spans="1:4" x14ac:dyDescent="0.25">
      <c r="A1813" s="116" t="str">
        <f t="shared" si="29"/>
        <v>2001020200400.5</v>
      </c>
      <c r="B1813" s="117">
        <v>200102020040</v>
      </c>
      <c r="C1813" s="120">
        <v>0.5</v>
      </c>
      <c r="D1813" s="119" t="s">
        <v>2238</v>
      </c>
    </row>
    <row r="1814" spans="1:4" x14ac:dyDescent="0.25">
      <c r="A1814" s="116" t="str">
        <f t="shared" si="29"/>
        <v>2001020100600.45</v>
      </c>
      <c r="B1814" s="117">
        <v>200102010060</v>
      </c>
      <c r="C1814" s="120">
        <f>40%+5%</f>
        <v>0.45</v>
      </c>
      <c r="D1814" s="119" t="s">
        <v>2239</v>
      </c>
    </row>
    <row r="1815" spans="1:4" x14ac:dyDescent="0.25">
      <c r="A1815" s="116" t="str">
        <f t="shared" si="29"/>
        <v>2001030200620.4</v>
      </c>
      <c r="B1815" s="117">
        <v>200103020062</v>
      </c>
      <c r="C1815" s="120">
        <v>0.4</v>
      </c>
      <c r="D1815" s="119" t="s">
        <v>638</v>
      </c>
    </row>
    <row r="1816" spans="1:4" x14ac:dyDescent="0.25">
      <c r="A1816" s="116" t="str">
        <f t="shared" si="29"/>
        <v>2001010108290.4</v>
      </c>
      <c r="B1816" s="117">
        <v>200101010829</v>
      </c>
      <c r="C1816" s="120">
        <v>0.4</v>
      </c>
      <c r="D1816" s="119" t="s">
        <v>2240</v>
      </c>
    </row>
    <row r="1817" spans="1:4" x14ac:dyDescent="0.25">
      <c r="A1817" s="116" t="str">
        <f t="shared" si="29"/>
        <v>2001030200630.4</v>
      </c>
      <c r="B1817" s="117">
        <v>200103020063</v>
      </c>
      <c r="C1817" s="120">
        <v>0.4</v>
      </c>
      <c r="D1817" s="119" t="s">
        <v>2241</v>
      </c>
    </row>
    <row r="1818" spans="1:4" x14ac:dyDescent="0.25">
      <c r="A1818" s="116" t="str">
        <f t="shared" si="29"/>
        <v>2001010100300.4</v>
      </c>
      <c r="B1818" s="117">
        <v>200101010030</v>
      </c>
      <c r="C1818" s="120">
        <v>0.4</v>
      </c>
      <c r="D1818" s="119" t="s">
        <v>2242</v>
      </c>
    </row>
    <row r="1819" spans="1:4" x14ac:dyDescent="0.25">
      <c r="A1819" s="116" t="str">
        <f t="shared" si="29"/>
        <v>2001020105060.6</v>
      </c>
      <c r="B1819" s="117">
        <v>200102010506</v>
      </c>
      <c r="C1819" s="120">
        <v>0.6</v>
      </c>
      <c r="D1819" s="119" t="s">
        <v>749</v>
      </c>
    </row>
    <row r="1820" spans="1:4" x14ac:dyDescent="0.25">
      <c r="A1820" s="116" t="str">
        <f t="shared" si="29"/>
        <v>2001030200640.4</v>
      </c>
      <c r="B1820" s="117">
        <v>200103020064</v>
      </c>
      <c r="C1820" s="120">
        <v>0.4</v>
      </c>
      <c r="D1820" s="119" t="s">
        <v>2243</v>
      </c>
    </row>
    <row r="1821" spans="1:4" x14ac:dyDescent="0.25">
      <c r="A1821" s="116" t="str">
        <f t="shared" si="29"/>
        <v>2001020105070.6</v>
      </c>
      <c r="B1821" s="117">
        <v>200102010507</v>
      </c>
      <c r="C1821" s="120">
        <v>0.6</v>
      </c>
      <c r="D1821" s="119" t="s">
        <v>2244</v>
      </c>
    </row>
    <row r="1822" spans="1:4" x14ac:dyDescent="0.25">
      <c r="A1822" s="116" t="str">
        <f t="shared" si="29"/>
        <v>2001030200650.4</v>
      </c>
      <c r="B1822" s="117">
        <v>200103020065</v>
      </c>
      <c r="C1822" s="120">
        <v>0.4</v>
      </c>
      <c r="D1822" s="119" t="s">
        <v>2245</v>
      </c>
    </row>
    <row r="1823" spans="1:4" x14ac:dyDescent="0.25">
      <c r="A1823" s="116" t="str">
        <f t="shared" si="29"/>
        <v>2001010108300.4</v>
      </c>
      <c r="B1823" s="117">
        <v>200101010830</v>
      </c>
      <c r="C1823" s="120">
        <v>0.4</v>
      </c>
      <c r="D1823" s="119" t="s">
        <v>2246</v>
      </c>
    </row>
    <row r="1824" spans="1:4" x14ac:dyDescent="0.25">
      <c r="A1824" s="116" t="str">
        <f t="shared" si="29"/>
        <v>2001020105080.6</v>
      </c>
      <c r="B1824" s="117">
        <v>200102010508</v>
      </c>
      <c r="C1824" s="120">
        <v>0.6</v>
      </c>
      <c r="D1824" s="119" t="s">
        <v>776</v>
      </c>
    </row>
    <row r="1825" spans="1:4" x14ac:dyDescent="0.25">
      <c r="A1825" s="116" t="str">
        <f t="shared" si="29"/>
        <v>2001010107050.4</v>
      </c>
      <c r="B1825" s="117">
        <v>200101010705</v>
      </c>
      <c r="C1825" s="120">
        <v>0.4</v>
      </c>
      <c r="D1825" s="119" t="s">
        <v>2247</v>
      </c>
    </row>
    <row r="1826" spans="1:4" x14ac:dyDescent="0.25">
      <c r="A1826" s="116" t="str">
        <f t="shared" si="29"/>
        <v>2001010107060.4</v>
      </c>
      <c r="B1826" s="117">
        <v>200101010706</v>
      </c>
      <c r="C1826" s="120">
        <v>0.4</v>
      </c>
      <c r="D1826" s="119" t="s">
        <v>644</v>
      </c>
    </row>
    <row r="1827" spans="1:4" x14ac:dyDescent="0.25">
      <c r="A1827" s="116" t="str">
        <f t="shared" si="29"/>
        <v>2001030200660.45</v>
      </c>
      <c r="B1827" s="117">
        <v>200103020066</v>
      </c>
      <c r="C1827" s="120">
        <v>0.45</v>
      </c>
      <c r="D1827" s="119" t="s">
        <v>2248</v>
      </c>
    </row>
    <row r="1828" spans="1:4" x14ac:dyDescent="0.25">
      <c r="A1828" s="116" t="str">
        <f t="shared" si="29"/>
        <v>2001030200670.4</v>
      </c>
      <c r="B1828" s="117">
        <v>200103020067</v>
      </c>
      <c r="C1828" s="120">
        <v>0.4</v>
      </c>
      <c r="D1828" s="119" t="s">
        <v>2249</v>
      </c>
    </row>
    <row r="1829" spans="1:4" x14ac:dyDescent="0.25">
      <c r="A1829" s="116" t="str">
        <f t="shared" si="29"/>
        <v>2001020105090.6</v>
      </c>
      <c r="B1829" s="117">
        <v>200102010509</v>
      </c>
      <c r="C1829" s="120">
        <v>0.6</v>
      </c>
      <c r="D1829" s="119" t="s">
        <v>704</v>
      </c>
    </row>
    <row r="1830" spans="1:4" x14ac:dyDescent="0.25">
      <c r="A1830" s="116" t="str">
        <f t="shared" si="29"/>
        <v>2001020100610.4</v>
      </c>
      <c r="B1830" s="117">
        <v>200102010061</v>
      </c>
      <c r="C1830" s="120">
        <v>0.4</v>
      </c>
      <c r="D1830" s="119" t="s">
        <v>2250</v>
      </c>
    </row>
    <row r="1831" spans="1:4" x14ac:dyDescent="0.25">
      <c r="A1831" s="116" t="str">
        <f t="shared" si="29"/>
        <v>2001020300050.4</v>
      </c>
      <c r="B1831" s="117">
        <v>200102030005</v>
      </c>
      <c r="C1831" s="120">
        <v>0.4</v>
      </c>
      <c r="D1831" s="119" t="s">
        <v>2251</v>
      </c>
    </row>
    <row r="1832" spans="1:4" x14ac:dyDescent="0.25">
      <c r="A1832" s="116" t="str">
        <f t="shared" si="29"/>
        <v>2001010107070.4</v>
      </c>
      <c r="B1832" s="117">
        <v>200101010707</v>
      </c>
      <c r="C1832" s="118">
        <v>0.4</v>
      </c>
      <c r="D1832" s="119" t="s">
        <v>2252</v>
      </c>
    </row>
    <row r="1833" spans="1:4" x14ac:dyDescent="0.25">
      <c r="A1833" s="116" t="str">
        <f t="shared" si="29"/>
        <v>2002030200010.7</v>
      </c>
      <c r="B1833" s="117">
        <v>200203020001</v>
      </c>
      <c r="C1833" s="118">
        <v>0.7</v>
      </c>
      <c r="D1833" s="119" t="s">
        <v>2253</v>
      </c>
    </row>
    <row r="1834" spans="1:4" x14ac:dyDescent="0.25">
      <c r="A1834" s="116" t="str">
        <f t="shared" si="29"/>
        <v>2002010108010.3</v>
      </c>
      <c r="B1834" s="117">
        <v>200201010801</v>
      </c>
      <c r="C1834" s="118">
        <v>0.3</v>
      </c>
      <c r="D1834" s="119" t="s">
        <v>2254</v>
      </c>
    </row>
    <row r="1835" spans="1:4" x14ac:dyDescent="0.25">
      <c r="A1835" s="116" t="str">
        <f t="shared" si="29"/>
        <v>2002030200030.45</v>
      </c>
      <c r="B1835" s="117">
        <v>200203020003</v>
      </c>
      <c r="C1835" s="118">
        <v>0.45</v>
      </c>
      <c r="D1835" s="119" t="s">
        <v>2255</v>
      </c>
    </row>
    <row r="1836" spans="1:4" x14ac:dyDescent="0.25">
      <c r="A1836" s="116" t="str">
        <f t="shared" si="29"/>
        <v>2002020200010.5</v>
      </c>
      <c r="B1836" s="117">
        <v>200202020001</v>
      </c>
      <c r="C1836" s="118">
        <v>0.5</v>
      </c>
      <c r="D1836" s="119" t="s">
        <v>2256</v>
      </c>
    </row>
    <row r="1837" spans="1:4" x14ac:dyDescent="0.25">
      <c r="A1837" s="116" t="str">
        <f t="shared" si="29"/>
        <v>2002030200040.3</v>
      </c>
      <c r="B1837" s="117">
        <v>200203020004</v>
      </c>
      <c r="C1837" s="118">
        <v>0.3</v>
      </c>
      <c r="D1837" s="119" t="s">
        <v>2257</v>
      </c>
    </row>
    <row r="1838" spans="1:4" x14ac:dyDescent="0.25">
      <c r="A1838" s="116" t="str">
        <f t="shared" si="29"/>
        <v>2002030200020.3</v>
      </c>
      <c r="B1838" s="117">
        <v>200203020002</v>
      </c>
      <c r="C1838" s="118">
        <v>0.3</v>
      </c>
      <c r="D1838" s="119" t="s">
        <v>2258</v>
      </c>
    </row>
    <row r="1839" spans="1:4" x14ac:dyDescent="0.25">
      <c r="A1839" s="116" t="str">
        <f t="shared" si="29"/>
        <v>2002020300010.3</v>
      </c>
      <c r="B1839" s="117">
        <v>200202030001</v>
      </c>
      <c r="C1839" s="118">
        <v>0.3</v>
      </c>
      <c r="D1839" s="119" t="s">
        <v>2259</v>
      </c>
    </row>
    <row r="1840" spans="1:4" x14ac:dyDescent="0.25">
      <c r="A1840" s="116" t="str">
        <f t="shared" si="29"/>
        <v>2002020205010.3</v>
      </c>
      <c r="B1840" s="117">
        <v>200202020501</v>
      </c>
      <c r="C1840" s="118">
        <v>0.3</v>
      </c>
      <c r="D1840" s="119" t="s">
        <v>2298</v>
      </c>
    </row>
  </sheetData>
  <sheetProtection password="EE47" sheet="1" objects="1" scenarios="1" selectLockedCells="1" selectUnlockedCells="1"/>
  <autoFilter ref="A1:D1839"/>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CR Form</vt:lpstr>
      <vt:lpstr>S</vt:lpstr>
      <vt:lpstr>P</vt:lpstr>
      <vt:lpstr>C</vt:lpstr>
      <vt:lpstr>Sheet2</vt:lpstr>
      <vt:lpstr>N</vt:lpstr>
      <vt:lpstr>'CR Form'!Print_Area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COE-02</dc:creator>
  <cp:lastModifiedBy>User</cp:lastModifiedBy>
  <cp:lastPrinted>2020-06-23T19:06:49Z</cp:lastPrinted>
  <dcterms:created xsi:type="dcterms:W3CDTF">2014-12-14T07:23:59Z</dcterms:created>
  <dcterms:modified xsi:type="dcterms:W3CDTF">2020-07-03T12:10:08Z</dcterms:modified>
</cp:coreProperties>
</file>